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440"/>
  </bookViews>
  <sheets>
    <sheet name="A-I" sheetId="1" r:id="rId1"/>
    <sheet name="A-II (a)" sheetId="2" r:id="rId2"/>
    <sheet name="A-II (b)" sheetId="3" r:id="rId3"/>
    <sheet name="A-III (a)" sheetId="4" r:id="rId4"/>
    <sheet name="A-III (b)" sheetId="5" r:id="rId5"/>
  </sheets>
  <calcPr calcId="124519"/>
</workbook>
</file>

<file path=xl/calcChain.xml><?xml version="1.0" encoding="utf-8"?>
<calcChain xmlns="http://schemas.openxmlformats.org/spreadsheetml/2006/main">
  <c r="F10" i="5"/>
  <c r="F8"/>
  <c r="N18" i="4"/>
  <c r="M18"/>
  <c r="L18"/>
  <c r="K18"/>
  <c r="J18"/>
  <c r="I18"/>
  <c r="H18"/>
  <c r="G18"/>
  <c r="F18"/>
  <c r="E18"/>
  <c r="D18"/>
  <c r="C18"/>
  <c r="N14"/>
  <c r="N19" s="1"/>
  <c r="M14"/>
  <c r="M19" s="1"/>
  <c r="M20" s="1"/>
  <c r="L14"/>
  <c r="L19" s="1"/>
  <c r="K14"/>
  <c r="K19" s="1"/>
  <c r="K20" s="1"/>
  <c r="J14"/>
  <c r="J19" s="1"/>
  <c r="I14"/>
  <c r="I19" s="1"/>
  <c r="I20" s="1"/>
  <c r="H14"/>
  <c r="H19" s="1"/>
  <c r="G14"/>
  <c r="G19" s="1"/>
  <c r="G20" s="1"/>
  <c r="F14"/>
  <c r="F19" s="1"/>
  <c r="E14"/>
  <c r="E19" s="1"/>
  <c r="E20" s="1"/>
  <c r="D14"/>
  <c r="D19" s="1"/>
  <c r="C14"/>
  <c r="C19" s="1"/>
  <c r="C20" s="1"/>
  <c r="N9"/>
  <c r="M9"/>
  <c r="L9"/>
  <c r="L20" s="1"/>
  <c r="K9"/>
  <c r="J9"/>
  <c r="I9"/>
  <c r="H9"/>
  <c r="H20" s="1"/>
  <c r="G9"/>
  <c r="G10" s="1"/>
  <c r="F9"/>
  <c r="F10" s="1"/>
  <c r="E9"/>
  <c r="D9"/>
  <c r="D20" s="1"/>
  <c r="C9"/>
  <c r="F20" l="1"/>
  <c r="J20"/>
  <c r="N20"/>
  <c r="H10"/>
  <c r="H9" i="3" l="1"/>
  <c r="F9"/>
  <c r="M14" i="2"/>
  <c r="E14"/>
  <c r="N13"/>
  <c r="N14" s="1"/>
  <c r="L13"/>
  <c r="L14" s="1"/>
  <c r="K13"/>
  <c r="K14" s="1"/>
  <c r="J13"/>
  <c r="J14" s="1"/>
  <c r="I13"/>
  <c r="I14" s="1"/>
  <c r="G13"/>
  <c r="E13"/>
  <c r="D13"/>
  <c r="D14" s="1"/>
  <c r="C13"/>
  <c r="C14" s="1"/>
  <c r="D12"/>
  <c r="C12" s="1"/>
  <c r="N5"/>
  <c r="M5"/>
  <c r="L5"/>
  <c r="K5"/>
  <c r="J5"/>
  <c r="I5"/>
  <c r="H5"/>
  <c r="H14" s="1"/>
  <c r="G5"/>
  <c r="G14" s="1"/>
  <c r="F5"/>
  <c r="F14" s="1"/>
  <c r="E5"/>
  <c r="D5"/>
  <c r="C5"/>
  <c r="E7" i="1"/>
  <c r="D7"/>
  <c r="C7"/>
</calcChain>
</file>

<file path=xl/comments1.xml><?xml version="1.0" encoding="utf-8"?>
<comments xmlns="http://schemas.openxmlformats.org/spreadsheetml/2006/main">
  <authors>
    <author>VIDEO CONFERENCE</author>
  </authors>
  <commentList>
    <comment ref="G52" authorId="0">
      <text>
        <r>
          <rPr>
            <b/>
            <sz val="9"/>
            <color indexed="81"/>
            <rFont val="Tahoma"/>
            <family val="2"/>
          </rPr>
          <t>VIDEO CONFERENCE: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2-EHT
5-HT</t>
        </r>
      </text>
    </comment>
  </commentList>
</comments>
</file>

<file path=xl/sharedStrings.xml><?xml version="1.0" encoding="utf-8"?>
<sst xmlns="http://schemas.openxmlformats.org/spreadsheetml/2006/main" count="359" uniqueCount="160">
  <si>
    <t xml:space="preserve"> KARUR REGION</t>
  </si>
  <si>
    <t>Sl No</t>
  </si>
  <si>
    <t>Name of the circle</t>
  </si>
  <si>
    <t>Total No.of Service Connection (LT &amp; HT)</t>
  </si>
  <si>
    <t>No.of DTs</t>
  </si>
  <si>
    <t>No.of Sub- Station</t>
  </si>
  <si>
    <t>KARUR EDC</t>
  </si>
  <si>
    <t>NAMAKKAL EDC</t>
  </si>
  <si>
    <t xml:space="preserve">GRAND TOTAL </t>
  </si>
  <si>
    <t>Sl No.</t>
  </si>
  <si>
    <t>Circle</t>
  </si>
  <si>
    <t>Division</t>
  </si>
  <si>
    <t>Sub division</t>
  </si>
  <si>
    <t>section</t>
  </si>
  <si>
    <t>LT Scs</t>
  </si>
  <si>
    <t>HT SCs</t>
  </si>
  <si>
    <t>No of DTs</t>
  </si>
  <si>
    <t>Stores</t>
  </si>
  <si>
    <t>Revenue Branch</t>
  </si>
  <si>
    <t>MRT &amp; Spl. Maint.</t>
  </si>
  <si>
    <t>110/11 KV SS</t>
  </si>
  <si>
    <t>33/11 KV SS</t>
  </si>
  <si>
    <t>230 KV SS</t>
  </si>
  <si>
    <t>KARUR (Existing)</t>
  </si>
  <si>
    <t>SUB TOTAL (A)</t>
  </si>
  <si>
    <t>LESS:</t>
  </si>
  <si>
    <t>1.Transferred to TIRUPUR EDC</t>
  </si>
  <si>
    <t>-</t>
  </si>
  <si>
    <t>2.Transferred to DINDUGUL EDC</t>
  </si>
  <si>
    <t>3.Transferred to Trichy/Metro EDC</t>
  </si>
  <si>
    <t>SUB TOTAL (B)</t>
  </si>
  <si>
    <t>ADD:</t>
  </si>
  <si>
    <t>1. Transferredfrom Dindigul EDC</t>
  </si>
  <si>
    <t xml:space="preserve"> GRAND TOTAL (A-B+C) </t>
  </si>
  <si>
    <t>TRANSFERRED FROM KARUR EDC TO OTHER CIRCLE</t>
  </si>
  <si>
    <t>Name of the Division</t>
  </si>
  <si>
    <t>Name of the Sub Division</t>
  </si>
  <si>
    <t>Name of the section</t>
  </si>
  <si>
    <t>No of Services Transferred</t>
  </si>
  <si>
    <t>LT</t>
  </si>
  <si>
    <t>HT</t>
  </si>
  <si>
    <t>DT</t>
  </si>
  <si>
    <t>1. Transfer to THIRUPPUR EDC</t>
  </si>
  <si>
    <t>2. Transfer to DINDUGUL EDC</t>
  </si>
  <si>
    <t>3. Transfer to Trichy EDC/Metro</t>
  </si>
  <si>
    <t xml:space="preserve">  NAMAKKAL EDC </t>
  </si>
  <si>
    <t>110/22 KV SS</t>
  </si>
  <si>
    <t>Namakkal (Existing)</t>
  </si>
  <si>
    <t>1. Transferred to Salem edc</t>
  </si>
  <si>
    <t>2. Transferred to Mettur edc</t>
  </si>
  <si>
    <t>3. Transferred to Trichy/Metro EDC</t>
  </si>
  <si>
    <t>Transferred to other circle</t>
  </si>
  <si>
    <t>ADD:RECEIVED FROM SALEM EDC</t>
  </si>
  <si>
    <t>1. Trasferred from Salem EDC
    (Entire section)</t>
  </si>
  <si>
    <t>2. Trasferred from Salem EDC 
    (6 Nos Partial section)</t>
  </si>
  <si>
    <t>ADD:RECEIVED FROM METTUR EDC</t>
  </si>
  <si>
    <t>1. Trasferred from Mettur edc 
    (Entire section)</t>
  </si>
  <si>
    <t>2. Trasferred from Mettur edc 
   (4 Nos Partial section)</t>
  </si>
  <si>
    <t>SUB TOTAL (C)</t>
  </si>
  <si>
    <t>Total received from other circle (B+C)</t>
  </si>
  <si>
    <t>GRAND TOTAL (A)+(B)+(C)</t>
  </si>
  <si>
    <t>TRANSFERRED FROM NAMAKKAL EDC TO SALEM EDC</t>
  </si>
  <si>
    <t>Details of LT,HT services &amp; DTs</t>
  </si>
  <si>
    <t>Transferred to</t>
  </si>
  <si>
    <t>Namakkal edc</t>
  </si>
  <si>
    <t>Tiruchengode</t>
  </si>
  <si>
    <t>Moorpalayam</t>
  </si>
  <si>
    <t>Kalipatty</t>
  </si>
  <si>
    <t>Transferred from Kalipatty section/Namakkal edc to Attayampatty/ Town, Salem EDC</t>
  </si>
  <si>
    <t>Mettala</t>
  </si>
  <si>
    <t>Transferred from Mettala section to Thirumanur section / Salem EDC</t>
  </si>
  <si>
    <t>Rasipuram</t>
  </si>
  <si>
    <t>Namagiripettai east</t>
  </si>
  <si>
    <t>Mullukurichi</t>
  </si>
  <si>
    <t>Transferred from Mullukurichi section/Namakkal EDC To Ulipuram &amp; T/Thammampatty Salem edc</t>
  </si>
  <si>
    <t>Athanoor</t>
  </si>
  <si>
    <t>Transferred to Mallur West /Salem edc</t>
  </si>
  <si>
    <t>Total transferred to Salem EDC</t>
  </si>
  <si>
    <t>TRANSFERRED FROM NAMAKKAL EDC TO METTUR EDC</t>
  </si>
  <si>
    <t>Namakkal</t>
  </si>
  <si>
    <t>South/Tiruchen gode</t>
  </si>
  <si>
    <t>Devanankurichi</t>
  </si>
  <si>
    <t>Transferred from Devanankurichi section/Namakkal EDC to Sakari RS/ Mettur EDC</t>
  </si>
  <si>
    <t>North/Tiruchengode</t>
  </si>
  <si>
    <t xml:space="preserve">Tgode/East </t>
  </si>
  <si>
    <t>Transferred from Tgode/East section/Namakkal edc to Sankari RS &amp; Rural/Sankari / Mettur EDC</t>
  </si>
  <si>
    <t>Mallasamudram</t>
  </si>
  <si>
    <t xml:space="preserve">Moorpalayam </t>
  </si>
  <si>
    <t>Transferred from Moorpalayam section/Namakkal EDC to Vaigundam/ Mettur EDC</t>
  </si>
  <si>
    <t>Total transferred to Mettur EDC</t>
  </si>
  <si>
    <t>TRANSFERRED FROM NAMAKKAL EDC TO TRICHY EDC</t>
  </si>
  <si>
    <t>Erumpatty</t>
  </si>
  <si>
    <t>Varagur</t>
  </si>
  <si>
    <t>Transferred to T.Pettai west/ Trichy/Metro EDC from Varagur section/Namakkal EDC</t>
  </si>
  <si>
    <t>Valayapatty</t>
  </si>
  <si>
    <t>Transferred to Ealurpatty/ Trichy/Metro EDC from Valayapatty section/Namakkal edc</t>
  </si>
  <si>
    <t>P.Velur</t>
  </si>
  <si>
    <t>Mohanur</t>
  </si>
  <si>
    <t>Mohanur/ Town</t>
  </si>
  <si>
    <t>Transferred to Kattupudur/ Trichy Metro circle from Mohanur/ Town/Namakkal edc</t>
  </si>
  <si>
    <t>Mohanur/ Rural</t>
  </si>
  <si>
    <t>Transferred to Kattupudur /Trichy Metro circle from Mohanur/ Rural/Namakkal EDC</t>
  </si>
  <si>
    <t>Total transferred to Trichy/Metro EDC</t>
  </si>
  <si>
    <t>TRANSFERRED FROM SALEM EDC TO NAMAKKAL EDC</t>
  </si>
  <si>
    <t>Details of LT,HT Services and DTs</t>
  </si>
  <si>
    <t>Transferred from</t>
  </si>
  <si>
    <t>Salem to Namakkal EDC</t>
  </si>
  <si>
    <t>NG Pettai East</t>
  </si>
  <si>
    <t xml:space="preserve">Mangalapuram </t>
  </si>
  <si>
    <t>(Merged with Mangalapuram sec /Salem EDC)</t>
  </si>
  <si>
    <t>Thimmanaickanpatty</t>
  </si>
  <si>
    <t>Rural Rasipuram</t>
  </si>
  <si>
    <t>Vennadur Town</t>
  </si>
  <si>
    <t>Entire section transferred from Salem edc</t>
  </si>
  <si>
    <t>Vennadur Rural</t>
  </si>
  <si>
    <t>Alavaipatty</t>
  </si>
  <si>
    <t>Mallur/Rural</t>
  </si>
  <si>
    <t>Mullukuruchi</t>
  </si>
  <si>
    <t>Transferred fromThammampatty Town /Salem EDC to Mullukuruchi section/Namakkal EDC</t>
  </si>
  <si>
    <t>Transferred from Ulipuram /Salem EDC to Mullukurichi section/Namakkal EDC</t>
  </si>
  <si>
    <t>Athanoor section</t>
  </si>
  <si>
    <t>Transferred from Mallur West /Salem edc to Athanoor section/Namakkal EDC</t>
  </si>
  <si>
    <t>Mallasamudram/Town</t>
  </si>
  <si>
    <t>Tranferred from Attayampatty Rural/Salem edc to Mallasamudram/Town section/Namakkal EDC</t>
  </si>
  <si>
    <t>Transferred from Attayampatty/ Town, Salem EDC to Kalipatty section/Namakkal EDC</t>
  </si>
  <si>
    <t>Total received from Salem EDC</t>
  </si>
  <si>
    <t>TRANSFERRED FROM METTUR EDC TO NAMAKKAL EDC</t>
  </si>
  <si>
    <t>Mettur to Namakkal EDC</t>
  </si>
  <si>
    <t>Pallipalayam Division</t>
  </si>
  <si>
    <t>Komarapalayam</t>
  </si>
  <si>
    <t xml:space="preserve">C.N.PALAYAM                             </t>
  </si>
  <si>
    <t>Entire section transferred from Mettur EDC</t>
  </si>
  <si>
    <t xml:space="preserve">Komarapalayam south                     </t>
  </si>
  <si>
    <t xml:space="preserve">Komarapalayam Rural                     </t>
  </si>
  <si>
    <t>Kuppandapalayam</t>
  </si>
  <si>
    <t>Pallipalayam-town</t>
  </si>
  <si>
    <t>Pallipalayam</t>
  </si>
  <si>
    <t>S.P.B Colony</t>
  </si>
  <si>
    <t>Kokkarayanpet</t>
  </si>
  <si>
    <t>Pallipalayam-east</t>
  </si>
  <si>
    <t>Veppadai/North</t>
  </si>
  <si>
    <t>Veppadai</t>
  </si>
  <si>
    <t>Pallipalayam Agraharam</t>
  </si>
  <si>
    <t>Veppadai/South</t>
  </si>
  <si>
    <t>Thanneerpandalpalayam</t>
  </si>
  <si>
    <t>Ethirmedu</t>
  </si>
  <si>
    <t>Tiruchegode division</t>
  </si>
  <si>
    <t>Transferred from Vaigundam/  Mettur EDC to Kalipatty section/Namakkal edc</t>
  </si>
  <si>
    <t>Trasnferred from MD Choudrai/  Mettur EDC to Kalipatty Section/Namakkal EDC</t>
  </si>
  <si>
    <t>Total received from Mettur EDC</t>
  </si>
  <si>
    <t>ANNEXURE -III to (Per.) FB TANGEDCO Proceeding No.07, (Adm. Branch) Dated.22.07.2022.</t>
  </si>
  <si>
    <t>PERSONNEL OFFICER/STAFF SANCTION (I/c)</t>
  </si>
  <si>
    <t xml:space="preserve"> PERSONNEL OFFICER/STAFF SANCTION (I/c)</t>
  </si>
  <si>
    <t>ANNEXURE - I to (Per.) FB TANGEDCO Proceeding No.07, (Adm. Branch) Dated.22.07.2022.</t>
  </si>
  <si>
    <r>
      <t xml:space="preserve"> </t>
    </r>
    <r>
      <rPr>
        <u/>
        <sz val="15"/>
        <color theme="1"/>
        <rFont val="Tahoma"/>
        <family val="2"/>
      </rPr>
      <t>KARUR  EDC</t>
    </r>
  </si>
  <si>
    <t>ANNEXURE - II to (Per.) FB TANGEDCO Proceeding No.07, (Adm. Branch) Dated.22.07.2022.</t>
  </si>
  <si>
    <t>PERSONNEL OFFICER/ STAFF SANCTION (I/c)</t>
  </si>
  <si>
    <t>(S. BARATHI)</t>
  </si>
  <si>
    <t>(S.BARATHI)</t>
  </si>
  <si>
    <t xml:space="preserve"> ANNEXURE - II to (Per.) FB TANGEDCO Proceeding No.07, (Adm. Branch) Dated.22.07.2022.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</si>
</sst>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6"/>
      <color theme="1"/>
      <name val="Tahoma"/>
      <family val="2"/>
    </font>
    <font>
      <b/>
      <u/>
      <sz val="14"/>
      <color theme="1"/>
      <name val="Tahoma"/>
      <family val="2"/>
    </font>
    <font>
      <b/>
      <sz val="22"/>
      <color theme="1"/>
      <name val="Tahoma"/>
      <family val="2"/>
    </font>
    <font>
      <sz val="22"/>
      <color theme="1"/>
      <name val="Tahoma"/>
      <family val="2"/>
    </font>
    <font>
      <sz val="24"/>
      <color theme="1"/>
      <name val="Tahoma"/>
      <family val="2"/>
    </font>
    <font>
      <b/>
      <sz val="14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2"/>
      <name val="Tahoma"/>
      <family val="2"/>
    </font>
    <font>
      <sz val="14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indexed="81"/>
      <name val="Tahoma"/>
      <family val="2"/>
    </font>
    <font>
      <b/>
      <u/>
      <sz val="16"/>
      <color theme="1"/>
      <name val="Tahoma"/>
      <family val="2"/>
    </font>
    <font>
      <sz val="16"/>
      <color theme="1"/>
      <name val="Calibri"/>
      <family val="2"/>
      <scheme val="minor"/>
    </font>
    <font>
      <b/>
      <sz val="16"/>
      <color theme="1"/>
      <name val="Tahoma"/>
      <family val="2"/>
    </font>
    <font>
      <b/>
      <u/>
      <sz val="12"/>
      <color theme="1"/>
      <name val="Tahoma"/>
      <family val="2"/>
    </font>
    <font>
      <sz val="11"/>
      <color theme="1"/>
      <name val="Tahoma"/>
      <family val="2"/>
    </font>
    <font>
      <sz val="15"/>
      <color theme="1"/>
      <name val="Tahoma"/>
      <family val="2"/>
    </font>
    <font>
      <u/>
      <sz val="15"/>
      <color theme="1"/>
      <name val="Tahoma"/>
      <family val="2"/>
    </font>
    <font>
      <b/>
      <sz val="15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right" vertical="center" wrapText="1"/>
    </xf>
    <xf numFmtId="0" fontId="0" fillId="4" borderId="0" xfId="0" applyFill="1" applyAlignment="1">
      <alignment vertical="center" wrapText="1"/>
    </xf>
    <xf numFmtId="0" fontId="11" fillId="0" borderId="0" xfId="0" applyFont="1"/>
    <xf numFmtId="0" fontId="9" fillId="0" borderId="1" xfId="0" applyFont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righ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vertical="center" textRotation="90" wrapText="1"/>
    </xf>
    <xf numFmtId="0" fontId="9" fillId="5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1" fontId="9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5" borderId="2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1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" fontId="0" fillId="0" borderId="1" xfId="0" applyNumberFormat="1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5" borderId="4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right" vertical="center"/>
    </xf>
    <xf numFmtId="0" fontId="21" fillId="0" borderId="0" xfId="0" applyFont="1"/>
    <xf numFmtId="0" fontId="24" fillId="0" borderId="0" xfId="0" applyFont="1" applyAlignment="1"/>
    <xf numFmtId="0" fontId="8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right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5" borderId="3" xfId="0" applyFont="1" applyFill="1" applyBorder="1" applyAlignment="1">
      <alignment horizontal="right" vertical="center" wrapText="1"/>
    </xf>
    <xf numFmtId="0" fontId="9" fillId="5" borderId="6" xfId="0" applyFont="1" applyFill="1" applyBorder="1" applyAlignment="1">
      <alignment horizontal="right" vertical="center" wrapText="1"/>
    </xf>
    <xf numFmtId="0" fontId="9" fillId="5" borderId="4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/>
    </xf>
    <xf numFmtId="0" fontId="9" fillId="5" borderId="6" xfId="0" applyFont="1" applyFill="1" applyBorder="1" applyAlignment="1">
      <alignment horizontal="right" vertical="center"/>
    </xf>
    <xf numFmtId="0" fontId="9" fillId="5" borderId="4" xfId="0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A2" sqref="A2:E2"/>
    </sheetView>
  </sheetViews>
  <sheetFormatPr defaultRowHeight="30" customHeight="1"/>
  <cols>
    <col min="1" max="1" width="7.42578125" customWidth="1"/>
    <col min="2" max="2" width="35.5703125" customWidth="1"/>
    <col min="3" max="3" width="26" customWidth="1"/>
    <col min="4" max="4" width="23.5703125" customWidth="1"/>
    <col min="5" max="5" width="32.42578125" customWidth="1"/>
  </cols>
  <sheetData>
    <row r="1" spans="1:5" ht="30" customHeight="1">
      <c r="A1" s="86" t="s">
        <v>150</v>
      </c>
      <c r="B1" s="86"/>
      <c r="C1" s="86"/>
      <c r="D1" s="86"/>
      <c r="E1" s="86"/>
    </row>
    <row r="2" spans="1:5" ht="30" customHeight="1">
      <c r="A2" s="85" t="s">
        <v>0</v>
      </c>
      <c r="B2" s="85"/>
      <c r="C2" s="85"/>
      <c r="D2" s="85"/>
      <c r="E2" s="85"/>
    </row>
    <row r="3" spans="1:5" ht="30" customHeight="1">
      <c r="A3" s="1"/>
      <c r="B3" s="1"/>
      <c r="C3" s="1"/>
      <c r="D3" s="1"/>
      <c r="E3" s="1"/>
    </row>
    <row r="4" spans="1:5" ht="117" customHeight="1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</row>
    <row r="5" spans="1:5" ht="43.5" customHeight="1">
      <c r="A5" s="3">
        <v>1</v>
      </c>
      <c r="B5" s="4" t="s">
        <v>6</v>
      </c>
      <c r="C5" s="5">
        <v>485894</v>
      </c>
      <c r="D5" s="5">
        <v>7050</v>
      </c>
      <c r="E5" s="3">
        <v>36</v>
      </c>
    </row>
    <row r="6" spans="1:5" ht="61.5" customHeight="1">
      <c r="A6" s="3">
        <v>2</v>
      </c>
      <c r="B6" s="4" t="s">
        <v>7</v>
      </c>
      <c r="C6" s="5">
        <v>847760</v>
      </c>
      <c r="D6" s="5">
        <v>11913</v>
      </c>
      <c r="E6" s="3">
        <v>35</v>
      </c>
    </row>
    <row r="7" spans="1:5" ht="49.5" customHeight="1">
      <c r="A7" s="3"/>
      <c r="B7" s="6" t="s">
        <v>8</v>
      </c>
      <c r="C7" s="7">
        <f>SUM(C5:C6)</f>
        <v>1333654</v>
      </c>
      <c r="D7" s="8">
        <f>SUM(D5:D6)</f>
        <v>18963</v>
      </c>
      <c r="E7" s="9">
        <f>SUM(E5:E6)</f>
        <v>71</v>
      </c>
    </row>
    <row r="9" spans="1:5" ht="30" customHeight="1">
      <c r="D9" s="88" t="s">
        <v>158</v>
      </c>
      <c r="E9" s="88"/>
    </row>
    <row r="10" spans="1:5" ht="16.5" customHeight="1">
      <c r="D10" s="87" t="s">
        <v>152</v>
      </c>
      <c r="E10" s="87"/>
    </row>
  </sheetData>
  <mergeCells count="4">
    <mergeCell ref="A2:E2"/>
    <mergeCell ref="A1:E1"/>
    <mergeCell ref="D10:E10"/>
    <mergeCell ref="D9:E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sqref="A1:N1"/>
    </sheetView>
  </sheetViews>
  <sheetFormatPr defaultRowHeight="15"/>
  <cols>
    <col min="1" max="1" width="6.42578125" customWidth="1"/>
    <col min="2" max="2" width="40.42578125" customWidth="1"/>
    <col min="3" max="3" width="4.5703125" bestFit="1" customWidth="1"/>
    <col min="4" max="5" width="7.7109375" customWidth="1"/>
    <col min="6" max="6" width="10" bestFit="1" customWidth="1"/>
    <col min="7" max="8" width="7.7109375" customWidth="1"/>
    <col min="9" max="9" width="4.5703125" bestFit="1" customWidth="1"/>
    <col min="10" max="11" width="7.7109375" customWidth="1"/>
    <col min="12" max="12" width="8" bestFit="1" customWidth="1"/>
    <col min="13" max="14" width="4.5703125" bestFit="1" customWidth="1"/>
  </cols>
  <sheetData>
    <row r="1" spans="1:14" ht="21.75" customHeight="1">
      <c r="A1" s="90" t="s">
        <v>153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7.25" customHeight="1">
      <c r="A2" s="89" t="s">
        <v>154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s="12" customFormat="1" ht="105" customHeight="1">
      <c r="A3" s="10" t="s">
        <v>9</v>
      </c>
      <c r="B3" s="10" t="s">
        <v>10</v>
      </c>
      <c r="C3" s="11" t="s">
        <v>11</v>
      </c>
      <c r="D3" s="11" t="s">
        <v>12</v>
      </c>
      <c r="E3" s="11" t="s">
        <v>13</v>
      </c>
      <c r="F3" s="11" t="s">
        <v>14</v>
      </c>
      <c r="G3" s="11" t="s">
        <v>15</v>
      </c>
      <c r="H3" s="11" t="s">
        <v>16</v>
      </c>
      <c r="I3" s="11" t="s">
        <v>17</v>
      </c>
      <c r="J3" s="11" t="s">
        <v>18</v>
      </c>
      <c r="K3" s="11" t="s">
        <v>19</v>
      </c>
      <c r="L3" s="11" t="s">
        <v>20</v>
      </c>
      <c r="M3" s="11" t="s">
        <v>21</v>
      </c>
      <c r="N3" s="11" t="s">
        <v>22</v>
      </c>
    </row>
    <row r="4" spans="1:14" s="12" customFormat="1" ht="24.95" customHeight="1">
      <c r="A4" s="13"/>
      <c r="B4" s="14" t="s">
        <v>23</v>
      </c>
      <c r="C4" s="15">
        <v>3</v>
      </c>
      <c r="D4" s="15">
        <v>12</v>
      </c>
      <c r="E4" s="15">
        <v>51</v>
      </c>
      <c r="F4" s="15">
        <v>487138</v>
      </c>
      <c r="G4" s="15">
        <v>144</v>
      </c>
      <c r="H4" s="15">
        <v>7049</v>
      </c>
      <c r="I4" s="15">
        <v>4</v>
      </c>
      <c r="J4" s="15">
        <v>3</v>
      </c>
      <c r="K4" s="15">
        <v>1</v>
      </c>
      <c r="L4" s="15">
        <v>18</v>
      </c>
      <c r="M4" s="15">
        <v>17</v>
      </c>
      <c r="N4" s="15">
        <v>1</v>
      </c>
    </row>
    <row r="5" spans="1:14" s="12" customFormat="1" ht="24.95" customHeight="1">
      <c r="A5" s="13"/>
      <c r="B5" s="23" t="s">
        <v>24</v>
      </c>
      <c r="C5" s="15">
        <f>C4</f>
        <v>3</v>
      </c>
      <c r="D5" s="15">
        <f t="shared" ref="D5:N5" si="0">D4</f>
        <v>12</v>
      </c>
      <c r="E5" s="15">
        <f t="shared" si="0"/>
        <v>51</v>
      </c>
      <c r="F5" s="15">
        <f t="shared" si="0"/>
        <v>487138</v>
      </c>
      <c r="G5" s="15">
        <f t="shared" si="0"/>
        <v>144</v>
      </c>
      <c r="H5" s="15">
        <f t="shared" si="0"/>
        <v>7049</v>
      </c>
      <c r="I5" s="15">
        <f t="shared" si="0"/>
        <v>4</v>
      </c>
      <c r="J5" s="15">
        <f t="shared" si="0"/>
        <v>3</v>
      </c>
      <c r="K5" s="15">
        <f t="shared" si="0"/>
        <v>1</v>
      </c>
      <c r="L5" s="15">
        <f t="shared" si="0"/>
        <v>18</v>
      </c>
      <c r="M5" s="15">
        <f t="shared" si="0"/>
        <v>17</v>
      </c>
      <c r="N5" s="15">
        <f t="shared" si="0"/>
        <v>1</v>
      </c>
    </row>
    <row r="6" spans="1:14" s="12" customFormat="1" ht="24.95" customHeight="1">
      <c r="A6" s="13"/>
      <c r="B6" s="14" t="s">
        <v>25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s="12" customFormat="1" ht="24.95" customHeight="1">
      <c r="A7" s="13"/>
      <c r="B7" s="16" t="s">
        <v>26</v>
      </c>
      <c r="C7" s="13" t="s">
        <v>27</v>
      </c>
      <c r="D7" s="13" t="s">
        <v>27</v>
      </c>
      <c r="E7" s="13" t="s">
        <v>27</v>
      </c>
      <c r="F7" s="13">
        <v>31</v>
      </c>
      <c r="G7" s="13">
        <v>0</v>
      </c>
      <c r="H7" s="13">
        <v>0</v>
      </c>
      <c r="I7" s="13" t="s">
        <v>27</v>
      </c>
      <c r="J7" s="13" t="s">
        <v>27</v>
      </c>
      <c r="K7" s="13" t="s">
        <v>27</v>
      </c>
      <c r="L7" s="13" t="s">
        <v>27</v>
      </c>
      <c r="M7" s="13"/>
      <c r="N7" s="13" t="s">
        <v>27</v>
      </c>
    </row>
    <row r="8" spans="1:14" s="12" customFormat="1" ht="24.95" customHeight="1">
      <c r="A8" s="13"/>
      <c r="B8" s="16" t="s">
        <v>28</v>
      </c>
      <c r="C8" s="13" t="s">
        <v>27</v>
      </c>
      <c r="D8" s="13" t="s">
        <v>27</v>
      </c>
      <c r="E8" s="13" t="s">
        <v>27</v>
      </c>
      <c r="F8" s="13">
        <v>588</v>
      </c>
      <c r="G8" s="13">
        <v>0</v>
      </c>
      <c r="H8" s="17">
        <v>8</v>
      </c>
      <c r="I8" s="13" t="s">
        <v>27</v>
      </c>
      <c r="J8" s="13" t="s">
        <v>27</v>
      </c>
      <c r="K8" s="13" t="s">
        <v>27</v>
      </c>
      <c r="L8" s="13" t="s">
        <v>27</v>
      </c>
      <c r="M8" s="13"/>
      <c r="N8" s="13" t="s">
        <v>27</v>
      </c>
    </row>
    <row r="9" spans="1:14" s="12" customFormat="1" ht="24.95" customHeight="1">
      <c r="A9" s="13"/>
      <c r="B9" s="16" t="s">
        <v>29</v>
      </c>
      <c r="C9" s="13" t="s">
        <v>27</v>
      </c>
      <c r="D9" s="13" t="s">
        <v>27</v>
      </c>
      <c r="E9" s="13" t="s">
        <v>27</v>
      </c>
      <c r="F9" s="13">
        <v>999</v>
      </c>
      <c r="G9" s="13">
        <v>0</v>
      </c>
      <c r="H9" s="17">
        <v>7</v>
      </c>
      <c r="I9" s="13" t="s">
        <v>27</v>
      </c>
      <c r="J9" s="13" t="s">
        <v>27</v>
      </c>
      <c r="K9" s="13" t="s">
        <v>27</v>
      </c>
      <c r="L9" s="13" t="s">
        <v>27</v>
      </c>
      <c r="M9" s="13"/>
      <c r="N9" s="13" t="s">
        <v>27</v>
      </c>
    </row>
    <row r="10" spans="1:14" s="12" customFormat="1" ht="24.95" customHeight="1">
      <c r="A10" s="13"/>
      <c r="B10" s="23" t="s">
        <v>30</v>
      </c>
      <c r="C10" s="18">
        <v>0</v>
      </c>
      <c r="D10" s="18">
        <v>0</v>
      </c>
      <c r="E10" s="18">
        <v>0</v>
      </c>
      <c r="F10" s="18">
        <v>1618</v>
      </c>
      <c r="G10" s="18">
        <v>0</v>
      </c>
      <c r="H10" s="18">
        <v>15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</row>
    <row r="11" spans="1:14" s="12" customFormat="1" ht="24.95" customHeight="1">
      <c r="A11" s="13"/>
      <c r="B11" s="14" t="s">
        <v>31</v>
      </c>
      <c r="C11" s="13"/>
      <c r="D11" s="13"/>
      <c r="E11" s="13"/>
      <c r="F11" s="13"/>
      <c r="G11" s="13"/>
      <c r="H11" s="17"/>
      <c r="I11" s="13"/>
      <c r="J11" s="13"/>
      <c r="K11" s="13"/>
      <c r="L11" s="13"/>
      <c r="M11" s="13"/>
      <c r="N11" s="13"/>
    </row>
    <row r="12" spans="1:14" s="12" customFormat="1" ht="24.95" customHeight="1">
      <c r="A12" s="13"/>
      <c r="B12" s="16" t="s">
        <v>32</v>
      </c>
      <c r="C12" s="13">
        <f>-D12-D2-E12-G12</f>
        <v>0</v>
      </c>
      <c r="D12" s="13">
        <f>-E12</f>
        <v>0</v>
      </c>
      <c r="E12" s="13"/>
      <c r="F12" s="13">
        <v>230</v>
      </c>
      <c r="G12" s="13"/>
      <c r="H12" s="17">
        <v>16</v>
      </c>
      <c r="I12" s="13"/>
      <c r="J12" s="13"/>
      <c r="K12" s="13"/>
      <c r="L12" s="13"/>
      <c r="M12" s="13"/>
      <c r="N12" s="13"/>
    </row>
    <row r="13" spans="1:14" s="21" customFormat="1" ht="24.95" customHeight="1">
      <c r="A13" s="19"/>
      <c r="B13" s="20" t="s">
        <v>30</v>
      </c>
      <c r="C13" s="18">
        <f>SUM(C7:C9)</f>
        <v>0</v>
      </c>
      <c r="D13" s="18">
        <f t="shared" ref="D13:N13" si="1">SUM(D7:D9)</f>
        <v>0</v>
      </c>
      <c r="E13" s="18">
        <f t="shared" si="1"/>
        <v>0</v>
      </c>
      <c r="F13" s="18">
        <v>230</v>
      </c>
      <c r="G13" s="18">
        <f>SUM(G7:G10)</f>
        <v>0</v>
      </c>
      <c r="H13" s="18">
        <v>16</v>
      </c>
      <c r="I13" s="18">
        <f t="shared" si="1"/>
        <v>0</v>
      </c>
      <c r="J13" s="18">
        <f t="shared" si="1"/>
        <v>0</v>
      </c>
      <c r="K13" s="18">
        <f t="shared" si="1"/>
        <v>0</v>
      </c>
      <c r="L13" s="18">
        <f t="shared" si="1"/>
        <v>0</v>
      </c>
      <c r="M13" s="18">
        <v>0</v>
      </c>
      <c r="N13" s="18">
        <f t="shared" si="1"/>
        <v>0</v>
      </c>
    </row>
    <row r="14" spans="1:14" s="21" customFormat="1" ht="24.95" customHeight="1">
      <c r="A14" s="19"/>
      <c r="B14" s="20" t="s">
        <v>33</v>
      </c>
      <c r="C14" s="18">
        <f>C4-C13</f>
        <v>3</v>
      </c>
      <c r="D14" s="18">
        <f t="shared" ref="D14:M14" si="2">D4-D13</f>
        <v>12</v>
      </c>
      <c r="E14" s="18">
        <f t="shared" si="2"/>
        <v>51</v>
      </c>
      <c r="F14" s="18">
        <f>F5-F10+F13</f>
        <v>485750</v>
      </c>
      <c r="G14" s="18">
        <f>G5-G10+G13</f>
        <v>144</v>
      </c>
      <c r="H14" s="18">
        <f>H5-H10+H13</f>
        <v>7050</v>
      </c>
      <c r="I14" s="18">
        <f t="shared" si="2"/>
        <v>4</v>
      </c>
      <c r="J14" s="18">
        <f t="shared" si="2"/>
        <v>3</v>
      </c>
      <c r="K14" s="18">
        <f t="shared" si="2"/>
        <v>1</v>
      </c>
      <c r="L14" s="18">
        <f t="shared" si="2"/>
        <v>18</v>
      </c>
      <c r="M14" s="18">
        <f t="shared" si="2"/>
        <v>17</v>
      </c>
      <c r="N14" s="18">
        <f>N4-N13</f>
        <v>1</v>
      </c>
    </row>
    <row r="15" spans="1:14" s="21" customFormat="1" ht="24.95" customHeight="1">
      <c r="A15" s="82"/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</row>
    <row r="17" spans="1:14" ht="18.75">
      <c r="A17" s="22"/>
      <c r="G17" s="88" t="s">
        <v>158</v>
      </c>
      <c r="H17" s="88"/>
      <c r="I17" s="88"/>
      <c r="J17" s="88"/>
      <c r="K17" s="88"/>
      <c r="L17" s="88"/>
      <c r="M17" s="88"/>
      <c r="N17" s="88"/>
    </row>
    <row r="18" spans="1:14" ht="15" customHeight="1">
      <c r="G18" s="88" t="s">
        <v>151</v>
      </c>
      <c r="H18" s="88"/>
      <c r="I18" s="88"/>
      <c r="J18" s="88"/>
      <c r="K18" s="88"/>
      <c r="L18" s="88"/>
      <c r="M18" s="88"/>
      <c r="N18" s="88"/>
    </row>
  </sheetData>
  <mergeCells count="4">
    <mergeCell ref="A2:N2"/>
    <mergeCell ref="A1:N1"/>
    <mergeCell ref="G18:N18"/>
    <mergeCell ref="G17:N1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3"/>
  <sheetViews>
    <sheetView workbookViewId="0">
      <selection sqref="A1:H1"/>
    </sheetView>
  </sheetViews>
  <sheetFormatPr defaultRowHeight="24.95" customHeight="1"/>
  <cols>
    <col min="1" max="1" width="6" customWidth="1"/>
    <col min="2" max="2" width="34.28515625" customWidth="1"/>
    <col min="3" max="3" width="12.85546875" customWidth="1"/>
    <col min="4" max="4" width="16" customWidth="1"/>
    <col min="5" max="5" width="14.140625" customWidth="1"/>
    <col min="6" max="6" width="17.28515625" customWidth="1"/>
    <col min="7" max="7" width="16.140625" customWidth="1"/>
    <col min="8" max="8" width="12.140625" customWidth="1"/>
  </cols>
  <sheetData>
    <row r="1" spans="1:13" ht="24.95" customHeight="1">
      <c r="A1" s="86" t="s">
        <v>153</v>
      </c>
      <c r="B1" s="86"/>
      <c r="C1" s="86"/>
      <c r="D1" s="86"/>
      <c r="E1" s="86"/>
      <c r="F1" s="86"/>
      <c r="G1" s="86"/>
      <c r="H1" s="86"/>
    </row>
    <row r="2" spans="1:13" ht="24.95" customHeight="1">
      <c r="A2" s="92" t="s">
        <v>34</v>
      </c>
      <c r="B2" s="92"/>
      <c r="C2" s="92"/>
      <c r="D2" s="92"/>
      <c r="E2" s="92"/>
      <c r="F2" s="92"/>
      <c r="G2" s="92"/>
      <c r="H2" s="92"/>
    </row>
    <row r="3" spans="1:13" ht="51" customHeight="1">
      <c r="A3" s="24" t="s">
        <v>1</v>
      </c>
      <c r="B3" s="24" t="s">
        <v>2</v>
      </c>
      <c r="C3" s="24" t="s">
        <v>35</v>
      </c>
      <c r="D3" s="24" t="s">
        <v>36</v>
      </c>
      <c r="E3" s="24" t="s">
        <v>37</v>
      </c>
      <c r="F3" s="93" t="s">
        <v>38</v>
      </c>
      <c r="G3" s="93"/>
      <c r="H3" s="93"/>
    </row>
    <row r="4" spans="1:13" ht="24.95" customHeight="1">
      <c r="A4" s="24"/>
      <c r="B4" s="24"/>
      <c r="C4" s="24"/>
      <c r="D4" s="24"/>
      <c r="E4" s="24"/>
      <c r="F4" s="25" t="s">
        <v>39</v>
      </c>
      <c r="G4" s="25" t="s">
        <v>40</v>
      </c>
      <c r="H4" s="25" t="s">
        <v>41</v>
      </c>
    </row>
    <row r="5" spans="1:13" ht="45" customHeight="1">
      <c r="A5" s="26"/>
      <c r="B5" s="16" t="s">
        <v>42</v>
      </c>
      <c r="C5" s="27" t="s">
        <v>27</v>
      </c>
      <c r="D5" s="27" t="s">
        <v>27</v>
      </c>
      <c r="E5" s="28" t="s">
        <v>27</v>
      </c>
      <c r="F5" s="29">
        <v>31</v>
      </c>
      <c r="G5" s="26" t="s">
        <v>27</v>
      </c>
      <c r="H5" s="26" t="s">
        <v>27</v>
      </c>
    </row>
    <row r="6" spans="1:13" ht="41.25" customHeight="1">
      <c r="A6" s="26"/>
      <c r="B6" s="16" t="s">
        <v>43</v>
      </c>
      <c r="C6" s="27" t="s">
        <v>27</v>
      </c>
      <c r="D6" s="27" t="s">
        <v>27</v>
      </c>
      <c r="E6" s="28" t="s">
        <v>27</v>
      </c>
      <c r="F6" s="29">
        <v>588</v>
      </c>
      <c r="G6" s="26" t="s">
        <v>27</v>
      </c>
      <c r="H6" s="26">
        <v>8</v>
      </c>
    </row>
    <row r="7" spans="1:13" ht="39.75" customHeight="1">
      <c r="A7" s="26"/>
      <c r="B7" s="16" t="s">
        <v>44</v>
      </c>
      <c r="C7" s="27" t="s">
        <v>27</v>
      </c>
      <c r="D7" s="27" t="s">
        <v>27</v>
      </c>
      <c r="E7" s="28" t="s">
        <v>27</v>
      </c>
      <c r="F7" s="30">
        <v>999</v>
      </c>
      <c r="G7" s="31" t="s">
        <v>27</v>
      </c>
      <c r="H7" s="31">
        <v>7</v>
      </c>
    </row>
    <row r="8" spans="1:13" ht="24.95" customHeight="1">
      <c r="A8" s="26"/>
      <c r="B8" s="32"/>
      <c r="C8" s="27" t="s">
        <v>27</v>
      </c>
      <c r="D8" s="27" t="s">
        <v>27</v>
      </c>
      <c r="E8" s="28" t="s">
        <v>27</v>
      </c>
      <c r="F8" s="29"/>
      <c r="G8" s="26" t="s">
        <v>27</v>
      </c>
      <c r="H8" s="26" t="s">
        <v>27</v>
      </c>
    </row>
    <row r="9" spans="1:13" ht="24.95" customHeight="1">
      <c r="A9" s="26"/>
      <c r="B9" s="26"/>
      <c r="C9" s="94" t="s">
        <v>8</v>
      </c>
      <c r="D9" s="95"/>
      <c r="E9" s="96"/>
      <c r="F9" s="33">
        <f>SUM(F5:F8)</f>
        <v>1618</v>
      </c>
      <c r="G9" s="33" t="s">
        <v>27</v>
      </c>
      <c r="H9" s="34">
        <f>SUM(H6:H8)</f>
        <v>15</v>
      </c>
    </row>
    <row r="10" spans="1:13" ht="24.95" customHeight="1">
      <c r="B10" s="35"/>
    </row>
    <row r="12" spans="1:13" ht="24.95" customHeight="1">
      <c r="F12" s="88" t="s">
        <v>157</v>
      </c>
      <c r="G12" s="88"/>
      <c r="H12" s="88"/>
      <c r="I12" s="81"/>
      <c r="J12" s="81"/>
      <c r="K12" s="81"/>
      <c r="L12" s="81"/>
      <c r="M12" s="81"/>
    </row>
    <row r="13" spans="1:13" ht="14.25" customHeight="1">
      <c r="F13" s="88" t="s">
        <v>156</v>
      </c>
      <c r="G13" s="88"/>
      <c r="H13" s="88"/>
      <c r="I13" s="81"/>
      <c r="J13" s="81"/>
      <c r="K13" s="81"/>
      <c r="L13" s="81"/>
      <c r="M13" s="81"/>
    </row>
  </sheetData>
  <mergeCells count="6">
    <mergeCell ref="A1:H1"/>
    <mergeCell ref="F13:H13"/>
    <mergeCell ref="F12:H12"/>
    <mergeCell ref="A2:H2"/>
    <mergeCell ref="F3:H3"/>
    <mergeCell ref="C9:E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4"/>
  <sheetViews>
    <sheetView workbookViewId="0">
      <selection sqref="A1:N1"/>
    </sheetView>
  </sheetViews>
  <sheetFormatPr defaultRowHeight="15"/>
  <cols>
    <col min="1" max="1" width="6.7109375" customWidth="1"/>
    <col min="2" max="2" width="44.28515625" customWidth="1"/>
    <col min="3" max="5" width="7.7109375" customWidth="1"/>
    <col min="6" max="6" width="10" bestFit="1" customWidth="1"/>
    <col min="7" max="7" width="7.7109375" customWidth="1"/>
    <col min="8" max="8" width="8.5703125" bestFit="1" customWidth="1"/>
    <col min="9" max="10" width="7.7109375" customWidth="1"/>
    <col min="11" max="11" width="11.42578125" bestFit="1" customWidth="1"/>
    <col min="12" max="14" width="7.7109375" customWidth="1"/>
  </cols>
  <sheetData>
    <row r="1" spans="1:14" ht="19.5" customHeight="1">
      <c r="A1" s="99" t="s">
        <v>155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ht="22.5" customHeight="1">
      <c r="A2" s="98" t="s">
        <v>45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s="12" customFormat="1" ht="80.25" customHeight="1">
      <c r="A3" s="36" t="s">
        <v>9</v>
      </c>
      <c r="B3" s="36" t="s">
        <v>10</v>
      </c>
      <c r="C3" s="37" t="s">
        <v>11</v>
      </c>
      <c r="D3" s="37" t="s">
        <v>12</v>
      </c>
      <c r="E3" s="37" t="s">
        <v>13</v>
      </c>
      <c r="F3" s="37" t="s">
        <v>14</v>
      </c>
      <c r="G3" s="37" t="s">
        <v>15</v>
      </c>
      <c r="H3" s="37" t="s">
        <v>16</v>
      </c>
      <c r="I3" s="37" t="s">
        <v>17</v>
      </c>
      <c r="J3" s="37" t="s">
        <v>18</v>
      </c>
      <c r="K3" s="46" t="s">
        <v>19</v>
      </c>
      <c r="L3" s="37" t="s">
        <v>46</v>
      </c>
      <c r="M3" s="37" t="s">
        <v>20</v>
      </c>
      <c r="N3" s="37" t="s">
        <v>22</v>
      </c>
    </row>
    <row r="4" spans="1:14" s="38" customFormat="1" ht="21" customHeight="1">
      <c r="A4" s="15"/>
      <c r="B4" s="14" t="s">
        <v>47</v>
      </c>
      <c r="C4" s="15">
        <v>4</v>
      </c>
      <c r="D4" s="15">
        <v>18</v>
      </c>
      <c r="E4" s="15">
        <v>80</v>
      </c>
      <c r="F4" s="15">
        <v>668221</v>
      </c>
      <c r="G4" s="15">
        <v>190</v>
      </c>
      <c r="H4" s="15">
        <v>9892</v>
      </c>
      <c r="I4" s="15">
        <v>5</v>
      </c>
      <c r="J4" s="15">
        <v>4</v>
      </c>
      <c r="K4" s="15">
        <v>1</v>
      </c>
      <c r="L4" s="15">
        <v>20</v>
      </c>
      <c r="M4" s="15">
        <v>3</v>
      </c>
      <c r="N4" s="15">
        <v>3</v>
      </c>
    </row>
    <row r="5" spans="1:14" s="12" customFormat="1" ht="21" customHeight="1">
      <c r="A5" s="13"/>
      <c r="B5" s="14" t="s">
        <v>25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s="12" customFormat="1" ht="21" customHeight="1">
      <c r="A6" s="13"/>
      <c r="B6" s="16" t="s">
        <v>48</v>
      </c>
      <c r="C6" s="13" t="s">
        <v>27</v>
      </c>
      <c r="D6" s="13" t="s">
        <v>27</v>
      </c>
      <c r="E6" s="13" t="s">
        <v>27</v>
      </c>
      <c r="F6" s="13">
        <v>4212</v>
      </c>
      <c r="G6" s="13">
        <v>2</v>
      </c>
      <c r="H6" s="13">
        <v>48</v>
      </c>
      <c r="I6" s="13" t="s">
        <v>27</v>
      </c>
      <c r="J6" s="13" t="s">
        <v>27</v>
      </c>
      <c r="K6" s="13" t="s">
        <v>27</v>
      </c>
      <c r="L6" s="13" t="s">
        <v>27</v>
      </c>
      <c r="M6" s="13" t="s">
        <v>27</v>
      </c>
      <c r="N6" s="13" t="s">
        <v>27</v>
      </c>
    </row>
    <row r="7" spans="1:14" s="12" customFormat="1" ht="21" customHeight="1">
      <c r="A7" s="13"/>
      <c r="B7" s="16" t="s">
        <v>49</v>
      </c>
      <c r="C7" s="13" t="s">
        <v>27</v>
      </c>
      <c r="D7" s="13" t="s">
        <v>27</v>
      </c>
      <c r="E7" s="13" t="s">
        <v>27</v>
      </c>
      <c r="F7" s="13">
        <v>1989</v>
      </c>
      <c r="G7" s="13">
        <v>2</v>
      </c>
      <c r="H7" s="13">
        <v>32</v>
      </c>
      <c r="I7" s="13" t="s">
        <v>27</v>
      </c>
      <c r="J7" s="13" t="s">
        <v>27</v>
      </c>
      <c r="K7" s="13" t="s">
        <v>27</v>
      </c>
      <c r="L7" s="13" t="s">
        <v>27</v>
      </c>
      <c r="M7" s="13" t="s">
        <v>27</v>
      </c>
      <c r="N7" s="13" t="s">
        <v>27</v>
      </c>
    </row>
    <row r="8" spans="1:14" s="12" customFormat="1" ht="21" customHeight="1">
      <c r="A8" s="13"/>
      <c r="B8" s="16" t="s">
        <v>50</v>
      </c>
      <c r="C8" s="13" t="s">
        <v>27</v>
      </c>
      <c r="D8" s="13" t="s">
        <v>27</v>
      </c>
      <c r="E8" s="13" t="s">
        <v>27</v>
      </c>
      <c r="F8" s="13">
        <v>1473</v>
      </c>
      <c r="G8" s="13" t="s">
        <v>27</v>
      </c>
      <c r="H8" s="13">
        <v>26</v>
      </c>
      <c r="I8" s="13" t="s">
        <v>27</v>
      </c>
      <c r="J8" s="13" t="s">
        <v>27</v>
      </c>
      <c r="K8" s="13" t="s">
        <v>27</v>
      </c>
      <c r="L8" s="13" t="s">
        <v>27</v>
      </c>
      <c r="M8" s="13" t="s">
        <v>27</v>
      </c>
      <c r="N8" s="13" t="s">
        <v>27</v>
      </c>
    </row>
    <row r="9" spans="1:14" s="12" customFormat="1" ht="21" customHeight="1">
      <c r="A9" s="39"/>
      <c r="B9" s="40" t="s">
        <v>51</v>
      </c>
      <c r="C9" s="41">
        <f>SUM(C6:C8)</f>
        <v>0</v>
      </c>
      <c r="D9" s="41">
        <f t="shared" ref="D9:N9" si="0">SUM(D6:D8)</f>
        <v>0</v>
      </c>
      <c r="E9" s="41">
        <f t="shared" si="0"/>
        <v>0</v>
      </c>
      <c r="F9" s="41">
        <f>SUM(F6:F8)</f>
        <v>7674</v>
      </c>
      <c r="G9" s="41">
        <f t="shared" si="0"/>
        <v>4</v>
      </c>
      <c r="H9" s="41">
        <f t="shared" si="0"/>
        <v>106</v>
      </c>
      <c r="I9" s="41">
        <f t="shared" si="0"/>
        <v>0</v>
      </c>
      <c r="J9" s="41">
        <f t="shared" si="0"/>
        <v>0</v>
      </c>
      <c r="K9" s="41">
        <f t="shared" si="0"/>
        <v>0</v>
      </c>
      <c r="L9" s="41">
        <f t="shared" si="0"/>
        <v>0</v>
      </c>
      <c r="M9" s="41">
        <f t="shared" si="0"/>
        <v>0</v>
      </c>
      <c r="N9" s="41">
        <f t="shared" si="0"/>
        <v>0</v>
      </c>
    </row>
    <row r="10" spans="1:14" s="12" customFormat="1" ht="21" customHeight="1">
      <c r="A10" s="39"/>
      <c r="B10" s="40" t="s">
        <v>24</v>
      </c>
      <c r="C10" s="13">
        <v>4</v>
      </c>
      <c r="D10" s="13">
        <v>18</v>
      </c>
      <c r="E10" s="13">
        <v>80</v>
      </c>
      <c r="F10" s="13">
        <f>SUM(F4-F9)</f>
        <v>660547</v>
      </c>
      <c r="G10" s="13">
        <f>G4-G9</f>
        <v>186</v>
      </c>
      <c r="H10" s="13">
        <f>H4-H9</f>
        <v>9786</v>
      </c>
      <c r="I10" s="13">
        <v>5</v>
      </c>
      <c r="J10" s="13">
        <v>4</v>
      </c>
      <c r="K10" s="13">
        <v>1</v>
      </c>
      <c r="L10" s="13">
        <v>20</v>
      </c>
      <c r="M10" s="13">
        <v>3</v>
      </c>
      <c r="N10" s="13">
        <v>3</v>
      </c>
    </row>
    <row r="11" spans="1:14" s="12" customFormat="1" ht="21" customHeight="1">
      <c r="A11" s="39"/>
      <c r="B11" s="42" t="s">
        <v>52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s="12" customFormat="1" ht="36" customHeight="1">
      <c r="A12" s="13"/>
      <c r="B12" s="16" t="s">
        <v>53</v>
      </c>
      <c r="C12" s="13" t="s">
        <v>27</v>
      </c>
      <c r="D12" s="13" t="s">
        <v>27</v>
      </c>
      <c r="E12" s="13">
        <v>5</v>
      </c>
      <c r="F12" s="13">
        <v>34309</v>
      </c>
      <c r="G12" s="13">
        <v>10</v>
      </c>
      <c r="H12" s="13">
        <v>583</v>
      </c>
      <c r="I12" s="13" t="s">
        <v>27</v>
      </c>
      <c r="J12" s="13" t="s">
        <v>27</v>
      </c>
      <c r="K12" s="13" t="s">
        <v>27</v>
      </c>
      <c r="L12" s="13">
        <v>1</v>
      </c>
      <c r="M12" s="13" t="s">
        <v>27</v>
      </c>
      <c r="N12" s="13" t="s">
        <v>27</v>
      </c>
    </row>
    <row r="13" spans="1:14" s="12" customFormat="1" ht="34.5" customHeight="1">
      <c r="A13" s="13"/>
      <c r="B13" s="16" t="s">
        <v>54</v>
      </c>
      <c r="C13" s="13" t="s">
        <v>27</v>
      </c>
      <c r="D13" s="13" t="s">
        <v>27</v>
      </c>
      <c r="E13" s="13" t="s">
        <v>27</v>
      </c>
      <c r="F13" s="13">
        <v>2269</v>
      </c>
      <c r="G13" s="13" t="s">
        <v>27</v>
      </c>
      <c r="H13" s="13">
        <v>47</v>
      </c>
      <c r="I13" s="13" t="s">
        <v>27</v>
      </c>
      <c r="J13" s="13" t="s">
        <v>27</v>
      </c>
      <c r="K13" s="13" t="s">
        <v>27</v>
      </c>
      <c r="L13" s="13" t="s">
        <v>27</v>
      </c>
      <c r="M13" s="13" t="s">
        <v>27</v>
      </c>
      <c r="N13" s="13" t="s">
        <v>27</v>
      </c>
    </row>
    <row r="14" spans="1:14" s="38" customFormat="1" ht="21" customHeight="1">
      <c r="A14" s="15"/>
      <c r="B14" s="23" t="s">
        <v>30</v>
      </c>
      <c r="C14" s="15">
        <f>SUM(C12:C13)</f>
        <v>0</v>
      </c>
      <c r="D14" s="15">
        <f t="shared" ref="D14:N14" si="1">SUM(D12:D13)</f>
        <v>0</v>
      </c>
      <c r="E14" s="15">
        <f t="shared" si="1"/>
        <v>5</v>
      </c>
      <c r="F14" s="15">
        <f t="shared" si="1"/>
        <v>36578</v>
      </c>
      <c r="G14" s="15">
        <f t="shared" si="1"/>
        <v>10</v>
      </c>
      <c r="H14" s="15">
        <f t="shared" si="1"/>
        <v>630</v>
      </c>
      <c r="I14" s="15">
        <f t="shared" si="1"/>
        <v>0</v>
      </c>
      <c r="J14" s="15">
        <f t="shared" si="1"/>
        <v>0</v>
      </c>
      <c r="K14" s="15">
        <f t="shared" si="1"/>
        <v>0</v>
      </c>
      <c r="L14" s="15">
        <f t="shared" si="1"/>
        <v>1</v>
      </c>
      <c r="M14" s="15">
        <f t="shared" si="1"/>
        <v>0</v>
      </c>
      <c r="N14" s="15">
        <f t="shared" si="1"/>
        <v>0</v>
      </c>
    </row>
    <row r="15" spans="1:14" s="38" customFormat="1" ht="21" customHeight="1">
      <c r="A15" s="15"/>
      <c r="B15" s="43" t="s">
        <v>55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s="12" customFormat="1" ht="36.75" customHeight="1">
      <c r="A16" s="13"/>
      <c r="B16" s="16" t="s">
        <v>56</v>
      </c>
      <c r="C16" s="15">
        <v>1</v>
      </c>
      <c r="D16" s="15">
        <v>3</v>
      </c>
      <c r="E16" s="15">
        <v>13</v>
      </c>
      <c r="F16" s="13">
        <v>149181</v>
      </c>
      <c r="G16" s="13">
        <v>119</v>
      </c>
      <c r="H16" s="15">
        <v>1479</v>
      </c>
      <c r="I16" s="13">
        <v>1</v>
      </c>
      <c r="J16" s="13">
        <v>1</v>
      </c>
      <c r="K16" s="13" t="s">
        <v>27</v>
      </c>
      <c r="L16" s="13">
        <v>7</v>
      </c>
      <c r="M16" s="13" t="s">
        <v>27</v>
      </c>
      <c r="N16" s="13">
        <v>1</v>
      </c>
    </row>
    <row r="17" spans="1:17" s="12" customFormat="1" ht="34.5" customHeight="1">
      <c r="A17" s="13"/>
      <c r="B17" s="16" t="s">
        <v>57</v>
      </c>
      <c r="C17" s="13" t="s">
        <v>27</v>
      </c>
      <c r="D17" s="13" t="s">
        <v>27</v>
      </c>
      <c r="E17" s="13" t="s">
        <v>27</v>
      </c>
      <c r="F17" s="13">
        <v>1139</v>
      </c>
      <c r="G17" s="13" t="s">
        <v>27</v>
      </c>
      <c r="H17" s="13">
        <v>18</v>
      </c>
      <c r="I17" s="13" t="s">
        <v>27</v>
      </c>
      <c r="J17" s="13" t="s">
        <v>27</v>
      </c>
      <c r="K17" s="13" t="s">
        <v>27</v>
      </c>
      <c r="L17" s="13" t="s">
        <v>27</v>
      </c>
      <c r="M17" s="13" t="s">
        <v>27</v>
      </c>
      <c r="N17" s="13" t="s">
        <v>27</v>
      </c>
    </row>
    <row r="18" spans="1:17" s="38" customFormat="1" ht="21" customHeight="1">
      <c r="A18" s="15"/>
      <c r="B18" s="23" t="s">
        <v>58</v>
      </c>
      <c r="C18" s="15">
        <f>SUM(C16:C17)</f>
        <v>1</v>
      </c>
      <c r="D18" s="15">
        <f t="shared" ref="D18:N18" si="2">SUM(D16:D17)</f>
        <v>3</v>
      </c>
      <c r="E18" s="15">
        <f t="shared" si="2"/>
        <v>13</v>
      </c>
      <c r="F18" s="15">
        <f t="shared" si="2"/>
        <v>150320</v>
      </c>
      <c r="G18" s="15">
        <f t="shared" si="2"/>
        <v>119</v>
      </c>
      <c r="H18" s="15">
        <f t="shared" si="2"/>
        <v>1497</v>
      </c>
      <c r="I18" s="15">
        <f t="shared" si="2"/>
        <v>1</v>
      </c>
      <c r="J18" s="15">
        <f t="shared" si="2"/>
        <v>1</v>
      </c>
      <c r="K18" s="15">
        <f t="shared" si="2"/>
        <v>0</v>
      </c>
      <c r="L18" s="15">
        <f t="shared" si="2"/>
        <v>7</v>
      </c>
      <c r="M18" s="15">
        <f t="shared" si="2"/>
        <v>0</v>
      </c>
      <c r="N18" s="15">
        <f t="shared" si="2"/>
        <v>1</v>
      </c>
    </row>
    <row r="19" spans="1:17" s="12" customFormat="1" ht="27" customHeight="1">
      <c r="A19" s="39"/>
      <c r="B19" s="44" t="s">
        <v>59</v>
      </c>
      <c r="C19" s="41">
        <f t="shared" ref="C19:N19" si="3">C14+C18</f>
        <v>1</v>
      </c>
      <c r="D19" s="41">
        <f t="shared" si="3"/>
        <v>3</v>
      </c>
      <c r="E19" s="41">
        <f>E14+E18</f>
        <v>18</v>
      </c>
      <c r="F19" s="41">
        <f t="shared" si="3"/>
        <v>186898</v>
      </c>
      <c r="G19" s="41">
        <f t="shared" si="3"/>
        <v>129</v>
      </c>
      <c r="H19" s="41">
        <f t="shared" si="3"/>
        <v>2127</v>
      </c>
      <c r="I19" s="41">
        <f t="shared" si="3"/>
        <v>1</v>
      </c>
      <c r="J19" s="41">
        <f t="shared" si="3"/>
        <v>1</v>
      </c>
      <c r="K19" s="41">
        <f t="shared" si="3"/>
        <v>0</v>
      </c>
      <c r="L19" s="41">
        <f t="shared" si="3"/>
        <v>8</v>
      </c>
      <c r="M19" s="41">
        <f t="shared" si="3"/>
        <v>0</v>
      </c>
      <c r="N19" s="41">
        <f t="shared" si="3"/>
        <v>1</v>
      </c>
    </row>
    <row r="20" spans="1:17" s="12" customFormat="1" ht="20.25" customHeight="1">
      <c r="A20" s="39"/>
      <c r="B20" s="45" t="s">
        <v>60</v>
      </c>
      <c r="C20" s="41">
        <f>C4-C9+C19</f>
        <v>5</v>
      </c>
      <c r="D20" s="41">
        <f>D4-D9+D19</f>
        <v>21</v>
      </c>
      <c r="E20" s="41">
        <f>E4-E9+E19</f>
        <v>98</v>
      </c>
      <c r="F20" s="41">
        <f>SUM(F10+F14+F18)</f>
        <v>847445</v>
      </c>
      <c r="G20" s="41">
        <f t="shared" ref="G20:N20" si="4">G4-G9+G19</f>
        <v>315</v>
      </c>
      <c r="H20" s="41">
        <f t="shared" si="4"/>
        <v>11913</v>
      </c>
      <c r="I20" s="41">
        <f t="shared" si="4"/>
        <v>6</v>
      </c>
      <c r="J20" s="41">
        <f t="shared" si="4"/>
        <v>5</v>
      </c>
      <c r="K20" s="41">
        <f t="shared" si="4"/>
        <v>1</v>
      </c>
      <c r="L20" s="41">
        <f t="shared" si="4"/>
        <v>28</v>
      </c>
      <c r="M20" s="41">
        <f t="shared" si="4"/>
        <v>3</v>
      </c>
      <c r="N20" s="41">
        <f t="shared" si="4"/>
        <v>4</v>
      </c>
    </row>
    <row r="22" spans="1:17" ht="18.75">
      <c r="A22" s="22"/>
      <c r="J22" s="81"/>
      <c r="K22" s="81"/>
      <c r="L22" s="81"/>
      <c r="M22" s="81"/>
      <c r="N22" s="81"/>
      <c r="O22" s="81"/>
      <c r="P22" s="81"/>
      <c r="Q22" s="81"/>
    </row>
    <row r="23" spans="1:17">
      <c r="I23" s="97" t="s">
        <v>157</v>
      </c>
      <c r="J23" s="97"/>
      <c r="K23" s="97"/>
      <c r="L23" s="97"/>
      <c r="M23" s="97"/>
      <c r="N23" s="81"/>
      <c r="O23" s="81"/>
      <c r="P23" s="81"/>
      <c r="Q23" s="81"/>
    </row>
    <row r="24" spans="1:17">
      <c r="I24" s="97" t="s">
        <v>156</v>
      </c>
      <c r="J24" s="97"/>
      <c r="K24" s="97"/>
      <c r="L24" s="97"/>
      <c r="M24" s="97"/>
    </row>
  </sheetData>
  <mergeCells count="4">
    <mergeCell ref="I24:M24"/>
    <mergeCell ref="I23:M23"/>
    <mergeCell ref="A2:N2"/>
    <mergeCell ref="A1:N1"/>
  </mergeCells>
  <pageMargins left="0.7" right="0.7" top="0.5" bottom="0.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66"/>
  <sheetViews>
    <sheetView workbookViewId="0">
      <selection activeCell="A2" sqref="A2:I2"/>
    </sheetView>
  </sheetViews>
  <sheetFormatPr defaultRowHeight="15"/>
  <cols>
    <col min="1" max="1" width="5.85546875" customWidth="1"/>
    <col min="2" max="2" width="15.140625" customWidth="1"/>
    <col min="3" max="3" width="16.7109375" customWidth="1"/>
    <col min="4" max="4" width="23" customWidth="1"/>
    <col min="5" max="5" width="32.42578125" customWidth="1"/>
    <col min="6" max="6" width="10.140625" customWidth="1"/>
    <col min="7" max="7" width="8.85546875" customWidth="1"/>
    <col min="8" max="8" width="8.42578125" customWidth="1"/>
    <col min="9" max="9" width="47.7109375" customWidth="1"/>
  </cols>
  <sheetData>
    <row r="1" spans="1:9" ht="18">
      <c r="A1" s="92" t="s">
        <v>159</v>
      </c>
      <c r="B1" s="92"/>
      <c r="C1" s="92"/>
      <c r="D1" s="92"/>
      <c r="E1" s="92"/>
      <c r="F1" s="92"/>
      <c r="G1" s="92"/>
      <c r="H1" s="92"/>
      <c r="I1" s="92"/>
    </row>
    <row r="2" spans="1:9">
      <c r="A2" s="137" t="s">
        <v>61</v>
      </c>
      <c r="B2" s="137"/>
      <c r="C2" s="137"/>
      <c r="D2" s="137"/>
      <c r="E2" s="137"/>
      <c r="F2" s="137"/>
      <c r="G2" s="137"/>
      <c r="H2" s="137"/>
      <c r="I2" s="137"/>
    </row>
    <row r="3" spans="1:9" ht="15.75">
      <c r="A3" s="138" t="s">
        <v>62</v>
      </c>
      <c r="B3" s="138"/>
      <c r="C3" s="138"/>
      <c r="D3" s="138"/>
      <c r="E3" s="138"/>
      <c r="F3" s="138"/>
      <c r="G3" s="138"/>
      <c r="H3" s="138"/>
      <c r="I3" s="138"/>
    </row>
    <row r="4" spans="1:9">
      <c r="A4" s="116" t="s">
        <v>1</v>
      </c>
      <c r="B4" s="116" t="s">
        <v>2</v>
      </c>
      <c r="C4" s="116" t="s">
        <v>35</v>
      </c>
      <c r="D4" s="116" t="s">
        <v>36</v>
      </c>
      <c r="E4" s="116" t="s">
        <v>37</v>
      </c>
      <c r="F4" s="135" t="s">
        <v>38</v>
      </c>
      <c r="G4" s="135"/>
      <c r="H4" s="135"/>
      <c r="I4" s="41" t="s">
        <v>63</v>
      </c>
    </row>
    <row r="5" spans="1:9">
      <c r="A5" s="117"/>
      <c r="B5" s="117"/>
      <c r="C5" s="117"/>
      <c r="D5" s="117"/>
      <c r="E5" s="117"/>
      <c r="F5" s="41" t="s">
        <v>39</v>
      </c>
      <c r="G5" s="41" t="s">
        <v>40</v>
      </c>
      <c r="H5" s="41" t="s">
        <v>41</v>
      </c>
      <c r="I5" s="47"/>
    </row>
    <row r="6" spans="1:9" ht="30">
      <c r="A6" s="26">
        <v>1</v>
      </c>
      <c r="B6" s="136" t="s">
        <v>64</v>
      </c>
      <c r="C6" s="136" t="s">
        <v>65</v>
      </c>
      <c r="D6" s="136" t="s">
        <v>66</v>
      </c>
      <c r="E6" s="16" t="s">
        <v>67</v>
      </c>
      <c r="F6" s="29">
        <v>2302</v>
      </c>
      <c r="G6" s="26">
        <v>2</v>
      </c>
      <c r="H6" s="26">
        <v>46</v>
      </c>
      <c r="I6" s="48" t="s">
        <v>68</v>
      </c>
    </row>
    <row r="7" spans="1:9" ht="30">
      <c r="A7" s="26">
        <v>2</v>
      </c>
      <c r="B7" s="136"/>
      <c r="C7" s="136"/>
      <c r="D7" s="136"/>
      <c r="E7" s="16" t="s">
        <v>69</v>
      </c>
      <c r="F7" s="29">
        <v>94</v>
      </c>
      <c r="G7" s="26"/>
      <c r="H7" s="26">
        <v>1</v>
      </c>
      <c r="I7" s="48" t="s">
        <v>70</v>
      </c>
    </row>
    <row r="8" spans="1:9" ht="45">
      <c r="A8" s="26">
        <v>3</v>
      </c>
      <c r="B8" s="136"/>
      <c r="C8" s="136" t="s">
        <v>71</v>
      </c>
      <c r="D8" s="136" t="s">
        <v>72</v>
      </c>
      <c r="E8" s="49" t="s">
        <v>73</v>
      </c>
      <c r="F8" s="30">
        <f>31+1488</f>
        <v>1519</v>
      </c>
      <c r="G8" s="31"/>
      <c r="H8" s="31">
        <v>1</v>
      </c>
      <c r="I8" s="50" t="s">
        <v>74</v>
      </c>
    </row>
    <row r="9" spans="1:9">
      <c r="A9" s="26"/>
      <c r="B9" s="136"/>
      <c r="C9" s="136"/>
      <c r="D9" s="136"/>
      <c r="E9" s="16" t="s">
        <v>75</v>
      </c>
      <c r="F9" s="29">
        <v>297</v>
      </c>
      <c r="G9" s="26"/>
      <c r="H9" s="26"/>
      <c r="I9" s="48" t="s">
        <v>76</v>
      </c>
    </row>
    <row r="10" spans="1:9">
      <c r="A10" s="26"/>
      <c r="B10" s="26"/>
      <c r="C10" s="132" t="s">
        <v>77</v>
      </c>
      <c r="D10" s="133"/>
      <c r="E10" s="134"/>
      <c r="F10" s="51">
        <f>SUM(F6:F9)</f>
        <v>4212</v>
      </c>
      <c r="G10" s="51">
        <v>2</v>
      </c>
      <c r="H10" s="52">
        <v>48</v>
      </c>
      <c r="I10" s="53"/>
    </row>
    <row r="11" spans="1:9" ht="18">
      <c r="A11" s="122" t="s">
        <v>78</v>
      </c>
      <c r="B11" s="122"/>
      <c r="C11" s="122"/>
      <c r="D11" s="122"/>
      <c r="E11" s="122"/>
      <c r="F11" s="122"/>
      <c r="G11" s="122"/>
      <c r="H11" s="122"/>
      <c r="I11" s="122"/>
    </row>
    <row r="12" spans="1:9">
      <c r="A12" s="116" t="s">
        <v>1</v>
      </c>
      <c r="B12" s="116" t="s">
        <v>2</v>
      </c>
      <c r="C12" s="116" t="s">
        <v>35</v>
      </c>
      <c r="D12" s="116" t="s">
        <v>36</v>
      </c>
      <c r="E12" s="116" t="s">
        <v>37</v>
      </c>
      <c r="F12" s="135" t="s">
        <v>38</v>
      </c>
      <c r="G12" s="135"/>
      <c r="H12" s="135"/>
      <c r="I12" s="41" t="s">
        <v>63</v>
      </c>
    </row>
    <row r="13" spans="1:9">
      <c r="A13" s="117"/>
      <c r="B13" s="117"/>
      <c r="C13" s="117"/>
      <c r="D13" s="117"/>
      <c r="E13" s="117"/>
      <c r="F13" s="41" t="s">
        <v>39</v>
      </c>
      <c r="G13" s="41" t="s">
        <v>40</v>
      </c>
      <c r="H13" s="41" t="s">
        <v>41</v>
      </c>
      <c r="I13" s="47"/>
    </row>
    <row r="14" spans="1:9" ht="45">
      <c r="A14" s="26">
        <v>1</v>
      </c>
      <c r="B14" s="126" t="s">
        <v>79</v>
      </c>
      <c r="C14" s="126" t="s">
        <v>65</v>
      </c>
      <c r="D14" s="13" t="s">
        <v>80</v>
      </c>
      <c r="E14" s="16" t="s">
        <v>81</v>
      </c>
      <c r="F14" s="29">
        <v>127</v>
      </c>
      <c r="G14" s="26">
        <v>2</v>
      </c>
      <c r="H14" s="26">
        <v>2</v>
      </c>
      <c r="I14" s="16" t="s">
        <v>82</v>
      </c>
    </row>
    <row r="15" spans="1:9" ht="45">
      <c r="A15" s="26">
        <v>2</v>
      </c>
      <c r="B15" s="127"/>
      <c r="C15" s="127"/>
      <c r="D15" s="26" t="s">
        <v>83</v>
      </c>
      <c r="E15" s="16" t="s">
        <v>84</v>
      </c>
      <c r="F15" s="29">
        <v>1757</v>
      </c>
      <c r="G15" s="26"/>
      <c r="H15" s="26">
        <v>27</v>
      </c>
      <c r="I15" s="16" t="s">
        <v>85</v>
      </c>
    </row>
    <row r="16" spans="1:9" ht="45">
      <c r="A16" s="26">
        <v>3</v>
      </c>
      <c r="B16" s="128"/>
      <c r="C16" s="128"/>
      <c r="D16" s="26" t="s">
        <v>86</v>
      </c>
      <c r="E16" s="16" t="s">
        <v>87</v>
      </c>
      <c r="F16" s="29">
        <v>105</v>
      </c>
      <c r="G16" s="26"/>
      <c r="H16" s="26">
        <v>3</v>
      </c>
      <c r="I16" s="16" t="s">
        <v>88</v>
      </c>
    </row>
    <row r="17" spans="1:9" ht="15.75">
      <c r="A17" s="54"/>
      <c r="B17" s="54"/>
      <c r="C17" s="129" t="s">
        <v>89</v>
      </c>
      <c r="D17" s="130"/>
      <c r="E17" s="131"/>
      <c r="F17" s="51">
        <v>1989</v>
      </c>
      <c r="G17" s="52">
        <v>2</v>
      </c>
      <c r="H17" s="52">
        <v>32</v>
      </c>
      <c r="I17" s="55"/>
    </row>
    <row r="18" spans="1:9" ht="18">
      <c r="A18" s="122" t="s">
        <v>90</v>
      </c>
      <c r="B18" s="122"/>
      <c r="C18" s="122"/>
      <c r="D18" s="122"/>
      <c r="E18" s="122"/>
      <c r="F18" s="122"/>
      <c r="G18" s="122"/>
      <c r="H18" s="122"/>
      <c r="I18" s="122"/>
    </row>
    <row r="19" spans="1:9">
      <c r="A19" s="116" t="s">
        <v>1</v>
      </c>
      <c r="B19" s="116" t="s">
        <v>2</v>
      </c>
      <c r="C19" s="116" t="s">
        <v>35</v>
      </c>
      <c r="D19" s="116" t="s">
        <v>36</v>
      </c>
      <c r="E19" s="116" t="s">
        <v>37</v>
      </c>
      <c r="F19" s="123" t="s">
        <v>38</v>
      </c>
      <c r="G19" s="124"/>
      <c r="H19" s="125"/>
      <c r="I19" s="56" t="s">
        <v>63</v>
      </c>
    </row>
    <row r="20" spans="1:9">
      <c r="A20" s="117"/>
      <c r="B20" s="117"/>
      <c r="C20" s="117"/>
      <c r="D20" s="117"/>
      <c r="E20" s="117"/>
      <c r="F20" s="41" t="s">
        <v>39</v>
      </c>
      <c r="G20" s="41" t="s">
        <v>40</v>
      </c>
      <c r="H20" s="41" t="s">
        <v>41</v>
      </c>
      <c r="I20" s="57"/>
    </row>
    <row r="21" spans="1:9" ht="30">
      <c r="A21" s="26"/>
      <c r="B21" s="126" t="s">
        <v>79</v>
      </c>
      <c r="C21" s="126" t="s">
        <v>79</v>
      </c>
      <c r="D21" s="26" t="s">
        <v>91</v>
      </c>
      <c r="E21" s="16" t="s">
        <v>92</v>
      </c>
      <c r="F21" s="29">
        <v>238</v>
      </c>
      <c r="G21" s="26"/>
      <c r="H21" s="26">
        <v>4</v>
      </c>
      <c r="I21" s="16" t="s">
        <v>93</v>
      </c>
    </row>
    <row r="22" spans="1:9" ht="30">
      <c r="A22" s="26"/>
      <c r="B22" s="127"/>
      <c r="C22" s="128"/>
      <c r="D22" s="26" t="s">
        <v>94</v>
      </c>
      <c r="E22" s="16" t="s">
        <v>94</v>
      </c>
      <c r="F22" s="29">
        <v>180</v>
      </c>
      <c r="G22" s="26"/>
      <c r="H22" s="26">
        <v>0</v>
      </c>
      <c r="I22" s="16" t="s">
        <v>95</v>
      </c>
    </row>
    <row r="23" spans="1:9" ht="30">
      <c r="A23" s="26"/>
      <c r="B23" s="127"/>
      <c r="C23" s="27" t="s">
        <v>96</v>
      </c>
      <c r="D23" s="27" t="s">
        <v>97</v>
      </c>
      <c r="E23" s="16" t="s">
        <v>98</v>
      </c>
      <c r="F23" s="26">
        <v>98</v>
      </c>
      <c r="G23" s="26"/>
      <c r="H23" s="26">
        <v>1</v>
      </c>
      <c r="I23" s="16" t="s">
        <v>99</v>
      </c>
    </row>
    <row r="24" spans="1:9" ht="30">
      <c r="A24" s="26"/>
      <c r="B24" s="128"/>
      <c r="C24" s="58"/>
      <c r="D24" s="59"/>
      <c r="E24" s="16" t="s">
        <v>100</v>
      </c>
      <c r="F24" s="26">
        <v>957</v>
      </c>
      <c r="G24" s="26">
        <v>0</v>
      </c>
      <c r="H24" s="26">
        <v>21</v>
      </c>
      <c r="I24" s="16" t="s">
        <v>101</v>
      </c>
    </row>
    <row r="25" spans="1:9" ht="15.75">
      <c r="A25" s="54"/>
      <c r="B25" s="54"/>
      <c r="C25" s="129" t="s">
        <v>102</v>
      </c>
      <c r="D25" s="130"/>
      <c r="E25" s="131"/>
      <c r="F25" s="52">
        <v>1473</v>
      </c>
      <c r="G25" s="52">
        <v>0</v>
      </c>
      <c r="H25" s="52">
        <v>26</v>
      </c>
      <c r="I25" s="55"/>
    </row>
    <row r="26" spans="1:9" s="80" customFormat="1" ht="21">
      <c r="A26" s="118" t="s">
        <v>103</v>
      </c>
      <c r="B26" s="118"/>
      <c r="C26" s="118"/>
      <c r="D26" s="118"/>
      <c r="E26" s="118"/>
      <c r="F26" s="118"/>
      <c r="G26" s="118"/>
      <c r="H26" s="118"/>
      <c r="I26" s="118"/>
    </row>
    <row r="27" spans="1:9" s="80" customFormat="1" ht="21">
      <c r="A27" s="119" t="s">
        <v>104</v>
      </c>
      <c r="B27" s="120"/>
      <c r="C27" s="120"/>
      <c r="D27" s="120"/>
      <c r="E27" s="120"/>
      <c r="F27" s="120"/>
      <c r="G27" s="120"/>
      <c r="H27" s="120"/>
      <c r="I27" s="121"/>
    </row>
    <row r="28" spans="1:9">
      <c r="A28" s="111" t="s">
        <v>1</v>
      </c>
      <c r="B28" s="111" t="s">
        <v>2</v>
      </c>
      <c r="C28" s="111" t="s">
        <v>35</v>
      </c>
      <c r="D28" s="111" t="s">
        <v>36</v>
      </c>
      <c r="E28" s="111" t="s">
        <v>37</v>
      </c>
      <c r="F28" s="111" t="s">
        <v>38</v>
      </c>
      <c r="G28" s="111"/>
      <c r="H28" s="111"/>
      <c r="I28" s="111" t="s">
        <v>105</v>
      </c>
    </row>
    <row r="29" spans="1:9">
      <c r="A29" s="111"/>
      <c r="B29" s="111"/>
      <c r="C29" s="111"/>
      <c r="D29" s="111"/>
      <c r="E29" s="111"/>
      <c r="F29" s="60" t="s">
        <v>39</v>
      </c>
      <c r="G29" s="60" t="s">
        <v>40</v>
      </c>
      <c r="H29" s="60" t="s">
        <v>41</v>
      </c>
      <c r="I29" s="111"/>
    </row>
    <row r="30" spans="1:9">
      <c r="A30" s="61">
        <v>1</v>
      </c>
      <c r="B30" s="112" t="s">
        <v>106</v>
      </c>
      <c r="C30" s="112" t="s">
        <v>71</v>
      </c>
      <c r="D30" s="113" t="s">
        <v>107</v>
      </c>
      <c r="E30" s="62" t="s">
        <v>108</v>
      </c>
      <c r="F30" s="63">
        <v>5519</v>
      </c>
      <c r="G30" s="64">
        <v>2</v>
      </c>
      <c r="H30" s="64">
        <v>106</v>
      </c>
      <c r="I30" s="114" t="s">
        <v>109</v>
      </c>
    </row>
    <row r="31" spans="1:9" ht="17.25" customHeight="1">
      <c r="A31" s="61">
        <v>2</v>
      </c>
      <c r="B31" s="112"/>
      <c r="C31" s="112"/>
      <c r="D31" s="113"/>
      <c r="E31" s="62" t="s">
        <v>110</v>
      </c>
      <c r="F31" s="63">
        <v>4126</v>
      </c>
      <c r="G31" s="64"/>
      <c r="H31" s="64">
        <v>97</v>
      </c>
      <c r="I31" s="114"/>
    </row>
    <row r="32" spans="1:9">
      <c r="A32" s="61">
        <v>3</v>
      </c>
      <c r="B32" s="112"/>
      <c r="C32" s="112"/>
      <c r="D32" s="113" t="s">
        <v>111</v>
      </c>
      <c r="E32" s="65" t="s">
        <v>112</v>
      </c>
      <c r="F32" s="66">
        <v>8426</v>
      </c>
      <c r="G32" s="67">
        <v>0</v>
      </c>
      <c r="H32" s="64">
        <v>113</v>
      </c>
      <c r="I32" s="68" t="s">
        <v>113</v>
      </c>
    </row>
    <row r="33" spans="1:9">
      <c r="A33" s="61">
        <v>4</v>
      </c>
      <c r="B33" s="112"/>
      <c r="C33" s="112"/>
      <c r="D33" s="113"/>
      <c r="E33" s="65" t="s">
        <v>114</v>
      </c>
      <c r="F33" s="66">
        <v>5557</v>
      </c>
      <c r="G33" s="67">
        <v>2</v>
      </c>
      <c r="H33" s="64">
        <v>104</v>
      </c>
      <c r="I33" s="68" t="s">
        <v>113</v>
      </c>
    </row>
    <row r="34" spans="1:9">
      <c r="A34" s="61">
        <v>5</v>
      </c>
      <c r="B34" s="112"/>
      <c r="C34" s="112"/>
      <c r="D34" s="113"/>
      <c r="E34" s="65" t="s">
        <v>115</v>
      </c>
      <c r="F34" s="66">
        <v>6199</v>
      </c>
      <c r="G34" s="67">
        <v>2</v>
      </c>
      <c r="H34" s="64">
        <v>94</v>
      </c>
      <c r="I34" s="68" t="s">
        <v>113</v>
      </c>
    </row>
    <row r="35" spans="1:9">
      <c r="A35" s="61">
        <v>6</v>
      </c>
      <c r="B35" s="112"/>
      <c r="C35" s="112"/>
      <c r="D35" s="113"/>
      <c r="E35" s="65" t="s">
        <v>116</v>
      </c>
      <c r="F35" s="66">
        <v>4482</v>
      </c>
      <c r="G35" s="64">
        <v>4</v>
      </c>
      <c r="H35" s="64">
        <v>69</v>
      </c>
      <c r="I35" s="68" t="s">
        <v>113</v>
      </c>
    </row>
    <row r="36" spans="1:9" ht="31.5">
      <c r="A36" s="61">
        <v>7</v>
      </c>
      <c r="B36" s="112"/>
      <c r="C36" s="112"/>
      <c r="D36" s="113" t="s">
        <v>107</v>
      </c>
      <c r="E36" s="115" t="s">
        <v>117</v>
      </c>
      <c r="F36" s="63">
        <v>261</v>
      </c>
      <c r="G36" s="64"/>
      <c r="H36" s="64">
        <v>6</v>
      </c>
      <c r="I36" s="69" t="s">
        <v>118</v>
      </c>
    </row>
    <row r="37" spans="1:9" ht="31.5">
      <c r="A37" s="61">
        <v>8</v>
      </c>
      <c r="B37" s="112"/>
      <c r="C37" s="112"/>
      <c r="D37" s="113"/>
      <c r="E37" s="115"/>
      <c r="F37" s="63">
        <v>1407</v>
      </c>
      <c r="G37" s="64"/>
      <c r="H37" s="64">
        <v>29</v>
      </c>
      <c r="I37" s="69" t="s">
        <v>119</v>
      </c>
    </row>
    <row r="38" spans="1:9" ht="30">
      <c r="A38" s="61">
        <v>9</v>
      </c>
      <c r="B38" s="112"/>
      <c r="C38" s="112"/>
      <c r="D38" s="64" t="s">
        <v>111</v>
      </c>
      <c r="E38" s="62" t="s">
        <v>120</v>
      </c>
      <c r="F38" s="63">
        <v>8</v>
      </c>
      <c r="G38" s="64"/>
      <c r="H38" s="64">
        <v>0</v>
      </c>
      <c r="I38" s="62" t="s">
        <v>121</v>
      </c>
    </row>
    <row r="39" spans="1:9" ht="30">
      <c r="A39" s="61">
        <v>10</v>
      </c>
      <c r="B39" s="112"/>
      <c r="C39" s="113" t="s">
        <v>65</v>
      </c>
      <c r="D39" s="113" t="s">
        <v>86</v>
      </c>
      <c r="E39" s="62" t="s">
        <v>122</v>
      </c>
      <c r="F39" s="63">
        <v>543</v>
      </c>
      <c r="G39" s="64"/>
      <c r="H39" s="64">
        <v>12</v>
      </c>
      <c r="I39" s="62" t="s">
        <v>123</v>
      </c>
    </row>
    <row r="40" spans="1:9" ht="30">
      <c r="A40" s="61">
        <v>11</v>
      </c>
      <c r="B40" s="112"/>
      <c r="C40" s="113"/>
      <c r="D40" s="113"/>
      <c r="E40" s="62" t="s">
        <v>67</v>
      </c>
      <c r="F40" s="63">
        <v>50</v>
      </c>
      <c r="G40" s="64"/>
      <c r="H40" s="64">
        <v>0</v>
      </c>
      <c r="I40" s="62" t="s">
        <v>124</v>
      </c>
    </row>
    <row r="41" spans="1:9" ht="19.5" customHeight="1">
      <c r="A41" s="64"/>
      <c r="B41" s="64"/>
      <c r="C41" s="64"/>
      <c r="D41" s="64"/>
      <c r="E41" s="70" t="s">
        <v>125</v>
      </c>
      <c r="F41" s="71">
        <v>36578</v>
      </c>
      <c r="G41" s="71">
        <v>10</v>
      </c>
      <c r="H41" s="71">
        <v>630</v>
      </c>
      <c r="I41" s="68"/>
    </row>
    <row r="42" spans="1:9" ht="18.75">
      <c r="A42" s="108" t="s">
        <v>126</v>
      </c>
      <c r="B42" s="108"/>
      <c r="C42" s="108"/>
      <c r="D42" s="108"/>
      <c r="E42" s="108"/>
      <c r="F42" s="108"/>
      <c r="G42" s="108"/>
      <c r="H42" s="108"/>
      <c r="I42" s="108"/>
    </row>
    <row r="43" spans="1:9">
      <c r="A43" s="109" t="s">
        <v>1</v>
      </c>
      <c r="B43" s="109" t="s">
        <v>2</v>
      </c>
      <c r="C43" s="109" t="s">
        <v>35</v>
      </c>
      <c r="D43" s="109" t="s">
        <v>36</v>
      </c>
      <c r="E43" s="109" t="s">
        <v>37</v>
      </c>
      <c r="F43" s="111" t="s">
        <v>38</v>
      </c>
      <c r="G43" s="111"/>
      <c r="H43" s="111"/>
      <c r="I43" s="111" t="s">
        <v>105</v>
      </c>
    </row>
    <row r="44" spans="1:9">
      <c r="A44" s="110"/>
      <c r="B44" s="110"/>
      <c r="C44" s="110"/>
      <c r="D44" s="110"/>
      <c r="E44" s="110"/>
      <c r="F44" s="60" t="s">
        <v>39</v>
      </c>
      <c r="G44" s="60" t="s">
        <v>40</v>
      </c>
      <c r="H44" s="60" t="s">
        <v>41</v>
      </c>
      <c r="I44" s="111"/>
    </row>
    <row r="45" spans="1:9" ht="15.75">
      <c r="A45" s="64">
        <v>1</v>
      </c>
      <c r="B45" s="100" t="s">
        <v>127</v>
      </c>
      <c r="C45" s="103" t="s">
        <v>128</v>
      </c>
      <c r="D45" s="103" t="s">
        <v>129</v>
      </c>
      <c r="E45" s="72" t="s">
        <v>130</v>
      </c>
      <c r="F45" s="63">
        <v>13711</v>
      </c>
      <c r="G45" s="73">
        <v>2</v>
      </c>
      <c r="H45" s="74">
        <v>110</v>
      </c>
      <c r="I45" s="68" t="s">
        <v>131</v>
      </c>
    </row>
    <row r="46" spans="1:9" ht="18.75" customHeight="1">
      <c r="A46" s="61">
        <v>2</v>
      </c>
      <c r="B46" s="101"/>
      <c r="C46" s="104"/>
      <c r="D46" s="104"/>
      <c r="E46" s="72" t="s">
        <v>132</v>
      </c>
      <c r="F46" s="66">
        <v>15986</v>
      </c>
      <c r="G46" s="67">
        <v>3</v>
      </c>
      <c r="H46" s="74">
        <v>106</v>
      </c>
      <c r="I46" s="68" t="s">
        <v>131</v>
      </c>
    </row>
    <row r="47" spans="1:9" ht="20.25" customHeight="1">
      <c r="A47" s="64">
        <v>3</v>
      </c>
      <c r="B47" s="101"/>
      <c r="C47" s="104"/>
      <c r="D47" s="104"/>
      <c r="E47" s="72" t="s">
        <v>133</v>
      </c>
      <c r="F47" s="66">
        <v>10503</v>
      </c>
      <c r="G47" s="67">
        <v>1</v>
      </c>
      <c r="H47" s="74">
        <v>92</v>
      </c>
      <c r="I47" s="68" t="s">
        <v>131</v>
      </c>
    </row>
    <row r="48" spans="1:9" ht="15.75">
      <c r="A48" s="61">
        <v>4</v>
      </c>
      <c r="B48" s="101"/>
      <c r="C48" s="104"/>
      <c r="D48" s="104"/>
      <c r="E48" s="72" t="s">
        <v>134</v>
      </c>
      <c r="F48" s="66">
        <v>10241</v>
      </c>
      <c r="G48" s="67">
        <v>2</v>
      </c>
      <c r="H48" s="74">
        <v>141</v>
      </c>
      <c r="I48" s="68" t="s">
        <v>131</v>
      </c>
    </row>
    <row r="49" spans="1:9" ht="15.75">
      <c r="A49" s="64">
        <v>5</v>
      </c>
      <c r="B49" s="101"/>
      <c r="C49" s="104"/>
      <c r="D49" s="105"/>
      <c r="E49" s="72" t="s">
        <v>135</v>
      </c>
      <c r="F49" s="66">
        <v>15800</v>
      </c>
      <c r="G49" s="67">
        <v>4</v>
      </c>
      <c r="H49" s="74">
        <v>111</v>
      </c>
      <c r="I49" s="68" t="s">
        <v>131</v>
      </c>
    </row>
    <row r="50" spans="1:9" ht="15.75">
      <c r="A50" s="61">
        <v>6</v>
      </c>
      <c r="B50" s="101"/>
      <c r="C50" s="104"/>
      <c r="D50" s="103" t="s">
        <v>136</v>
      </c>
      <c r="E50" s="72" t="s">
        <v>137</v>
      </c>
      <c r="F50" s="66">
        <v>11374</v>
      </c>
      <c r="G50" s="67">
        <v>17</v>
      </c>
      <c r="H50" s="74">
        <v>130</v>
      </c>
      <c r="I50" s="68" t="s">
        <v>131</v>
      </c>
    </row>
    <row r="51" spans="1:9" ht="15.75">
      <c r="A51" s="64">
        <v>7</v>
      </c>
      <c r="B51" s="101"/>
      <c r="C51" s="104"/>
      <c r="D51" s="104"/>
      <c r="E51" s="72" t="s">
        <v>138</v>
      </c>
      <c r="F51" s="66">
        <v>8632</v>
      </c>
      <c r="G51" s="67">
        <v>3</v>
      </c>
      <c r="H51" s="74">
        <v>155</v>
      </c>
      <c r="I51" s="68" t="s">
        <v>131</v>
      </c>
    </row>
    <row r="52" spans="1:9" ht="15.75">
      <c r="A52" s="61">
        <v>8</v>
      </c>
      <c r="B52" s="101"/>
      <c r="C52" s="104"/>
      <c r="D52" s="104"/>
      <c r="E52" s="72" t="s">
        <v>139</v>
      </c>
      <c r="F52" s="66">
        <v>14133</v>
      </c>
      <c r="G52" s="67">
        <v>7</v>
      </c>
      <c r="H52" s="74">
        <v>117</v>
      </c>
      <c r="I52" s="68" t="s">
        <v>131</v>
      </c>
    </row>
    <row r="53" spans="1:9" ht="15.75">
      <c r="A53" s="64">
        <v>9</v>
      </c>
      <c r="B53" s="101"/>
      <c r="C53" s="104"/>
      <c r="D53" s="105"/>
      <c r="E53" s="72" t="s">
        <v>140</v>
      </c>
      <c r="F53" s="66">
        <v>11499</v>
      </c>
      <c r="G53" s="67">
        <v>47</v>
      </c>
      <c r="H53" s="74">
        <v>129</v>
      </c>
      <c r="I53" s="68" t="s">
        <v>131</v>
      </c>
    </row>
    <row r="54" spans="1:9" ht="13.5" customHeight="1">
      <c r="A54" s="61">
        <v>10</v>
      </c>
      <c r="B54" s="101"/>
      <c r="C54" s="104"/>
      <c r="D54" s="103" t="s">
        <v>141</v>
      </c>
      <c r="E54" s="72" t="s">
        <v>142</v>
      </c>
      <c r="F54" s="66">
        <v>11441</v>
      </c>
      <c r="G54" s="67">
        <v>3</v>
      </c>
      <c r="H54" s="74">
        <v>89</v>
      </c>
      <c r="I54" s="68" t="s">
        <v>131</v>
      </c>
    </row>
    <row r="55" spans="1:9" ht="15.75">
      <c r="A55" s="64">
        <v>11</v>
      </c>
      <c r="B55" s="101"/>
      <c r="C55" s="104"/>
      <c r="D55" s="104"/>
      <c r="E55" s="72" t="s">
        <v>143</v>
      </c>
      <c r="F55" s="66">
        <v>11455</v>
      </c>
      <c r="G55" s="67">
        <v>12</v>
      </c>
      <c r="H55" s="74">
        <v>114</v>
      </c>
      <c r="I55" s="68" t="s">
        <v>131</v>
      </c>
    </row>
    <row r="56" spans="1:9" ht="13.5" customHeight="1">
      <c r="A56" s="61">
        <v>12</v>
      </c>
      <c r="B56" s="101"/>
      <c r="C56" s="104"/>
      <c r="D56" s="104"/>
      <c r="E56" s="72" t="s">
        <v>144</v>
      </c>
      <c r="F56" s="66">
        <v>5925</v>
      </c>
      <c r="G56" s="67">
        <v>1</v>
      </c>
      <c r="H56" s="74">
        <v>83</v>
      </c>
      <c r="I56" s="68" t="s">
        <v>131</v>
      </c>
    </row>
    <row r="57" spans="1:9" ht="15.75">
      <c r="A57" s="64">
        <v>13</v>
      </c>
      <c r="B57" s="101"/>
      <c r="C57" s="105"/>
      <c r="D57" s="105"/>
      <c r="E57" s="72" t="s">
        <v>145</v>
      </c>
      <c r="F57" s="63">
        <v>8481</v>
      </c>
      <c r="G57" s="67">
        <v>17</v>
      </c>
      <c r="H57" s="74">
        <v>102</v>
      </c>
      <c r="I57" s="68" t="s">
        <v>131</v>
      </c>
    </row>
    <row r="58" spans="1:9" ht="30">
      <c r="A58" s="61">
        <v>14</v>
      </c>
      <c r="B58" s="101"/>
      <c r="C58" s="100" t="s">
        <v>146</v>
      </c>
      <c r="D58" s="106" t="s">
        <v>86</v>
      </c>
      <c r="E58" s="75" t="s">
        <v>67</v>
      </c>
      <c r="F58" s="63">
        <v>363</v>
      </c>
      <c r="G58" s="64">
        <v>0</v>
      </c>
      <c r="H58" s="64">
        <v>8</v>
      </c>
      <c r="I58" s="62" t="s">
        <v>147</v>
      </c>
    </row>
    <row r="59" spans="1:9" ht="30">
      <c r="A59" s="64">
        <v>15</v>
      </c>
      <c r="B59" s="102"/>
      <c r="C59" s="102"/>
      <c r="D59" s="107"/>
      <c r="E59" s="75" t="s">
        <v>67</v>
      </c>
      <c r="F59" s="63">
        <v>776</v>
      </c>
      <c r="G59" s="64">
        <v>0</v>
      </c>
      <c r="H59" s="64">
        <v>10</v>
      </c>
      <c r="I59" s="62" t="s">
        <v>148</v>
      </c>
    </row>
    <row r="60" spans="1:9">
      <c r="A60" s="76"/>
      <c r="B60" s="77"/>
      <c r="C60" s="77"/>
      <c r="D60" s="77"/>
      <c r="E60" s="78" t="s">
        <v>149</v>
      </c>
      <c r="F60" s="79">
        <v>150320</v>
      </c>
      <c r="G60" s="71">
        <v>119</v>
      </c>
      <c r="H60" s="71">
        <v>1497</v>
      </c>
      <c r="I60" s="65"/>
    </row>
    <row r="66" spans="7:11">
      <c r="G66" s="97"/>
      <c r="H66" s="97"/>
      <c r="I66" s="97"/>
      <c r="J66" s="97"/>
      <c r="K66" s="97"/>
    </row>
  </sheetData>
  <mergeCells count="69">
    <mergeCell ref="D8:D9"/>
    <mergeCell ref="A4:A5"/>
    <mergeCell ref="B4:B5"/>
    <mergeCell ref="C4:C5"/>
    <mergeCell ref="D4:D5"/>
    <mergeCell ref="A1:I1"/>
    <mergeCell ref="A19:A20"/>
    <mergeCell ref="B19:B20"/>
    <mergeCell ref="D19:D20"/>
    <mergeCell ref="C10:E10"/>
    <mergeCell ref="A11:I11"/>
    <mergeCell ref="F12:H12"/>
    <mergeCell ref="B14:B16"/>
    <mergeCell ref="C14:C16"/>
    <mergeCell ref="C17:E17"/>
    <mergeCell ref="A2:I2"/>
    <mergeCell ref="A3:I3"/>
    <mergeCell ref="F4:H4"/>
    <mergeCell ref="B6:B9"/>
    <mergeCell ref="C6:C7"/>
    <mergeCell ref="D6:D7"/>
    <mergeCell ref="A28:A29"/>
    <mergeCell ref="B28:B29"/>
    <mergeCell ref="C28:C29"/>
    <mergeCell ref="D28:D29"/>
    <mergeCell ref="E28:E29"/>
    <mergeCell ref="E4:E5"/>
    <mergeCell ref="A26:I26"/>
    <mergeCell ref="A27:I27"/>
    <mergeCell ref="C19:C20"/>
    <mergeCell ref="E19:E20"/>
    <mergeCell ref="A12:A13"/>
    <mergeCell ref="B12:B13"/>
    <mergeCell ref="C12:C13"/>
    <mergeCell ref="D12:D13"/>
    <mergeCell ref="E12:E13"/>
    <mergeCell ref="A18:I18"/>
    <mergeCell ref="F19:H19"/>
    <mergeCell ref="B21:B24"/>
    <mergeCell ref="C21:C22"/>
    <mergeCell ref="C25:E25"/>
    <mergeCell ref="C8:C9"/>
    <mergeCell ref="F28:H28"/>
    <mergeCell ref="I28:I29"/>
    <mergeCell ref="B30:B40"/>
    <mergeCell ref="C30:C38"/>
    <mergeCell ref="D30:D31"/>
    <mergeCell ref="I30:I31"/>
    <mergeCell ref="D32:D35"/>
    <mergeCell ref="D36:D37"/>
    <mergeCell ref="E36:E37"/>
    <mergeCell ref="C39:C40"/>
    <mergeCell ref="D39:D40"/>
    <mergeCell ref="A42:I42"/>
    <mergeCell ref="A43:A44"/>
    <mergeCell ref="B43:B44"/>
    <mergeCell ref="C43:C44"/>
    <mergeCell ref="D43:D44"/>
    <mergeCell ref="E43:E44"/>
    <mergeCell ref="F43:H43"/>
    <mergeCell ref="I43:I44"/>
    <mergeCell ref="G66:K66"/>
    <mergeCell ref="B45:B59"/>
    <mergeCell ref="C45:C57"/>
    <mergeCell ref="D45:D49"/>
    <mergeCell ref="D50:D53"/>
    <mergeCell ref="D54:D57"/>
    <mergeCell ref="C58:C59"/>
    <mergeCell ref="D58:D59"/>
  </mergeCells>
  <pageMargins left="0.7" right="0.7" top="0.75" bottom="0.75" header="0.3" footer="0.3"/>
  <pageSetup paperSize="9" scale="75" orientation="landscape" r:id="rId1"/>
  <rowBreaks count="1" manualBreakCount="1">
    <brk id="2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A-I</vt:lpstr>
      <vt:lpstr>A-II (a)</vt:lpstr>
      <vt:lpstr>A-II (b)</vt:lpstr>
      <vt:lpstr>A-III (a)</vt:lpstr>
      <vt:lpstr>A-III (b)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TNEB</dc:creator>
  <cp:lastModifiedBy>TNEB</cp:lastModifiedBy>
  <cp:lastPrinted>2022-07-22T12:41:03Z</cp:lastPrinted>
  <dcterms:created xsi:type="dcterms:W3CDTF">2022-05-03T20:24:03Z</dcterms:created>
  <dcterms:modified xsi:type="dcterms:W3CDTF">2022-07-22T17:18:56Z</dcterms:modified>
</cp:coreProperties>
</file>